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<sst xmlns="http://schemas.openxmlformats.org/spreadsheetml/2006/main" count="161" uniqueCount="104">
  <si>
    <t>OPIS PREDMATA NABAVE</t>
  </si>
  <si>
    <t>PLANIRANA SREDSTVA      ZA NABAVU</t>
  </si>
  <si>
    <t>IZVOR PLANIRANIH SREDSTAVA</t>
  </si>
  <si>
    <t>RAČUN</t>
  </si>
  <si>
    <t>OSNOVNA ŠKOLA FAŽANA</t>
  </si>
  <si>
    <t>PULJSKA CESTA 9</t>
  </si>
  <si>
    <t>52212 FAŽANA</t>
  </si>
  <si>
    <t>Klasa :</t>
  </si>
  <si>
    <t>Ur.broj :</t>
  </si>
  <si>
    <t xml:space="preserve">Fažana,  </t>
  </si>
  <si>
    <t xml:space="preserve">PDV </t>
  </si>
  <si>
    <t>Uredski materijal i ostali materijalni rashodi</t>
  </si>
  <si>
    <t>Ostali materijal za potrebe redovnog poslovanja</t>
  </si>
  <si>
    <t>Mlijeko i mliječni proizvodi</t>
  </si>
  <si>
    <t>Meso i mesne prerađevine</t>
  </si>
  <si>
    <t>Energija</t>
  </si>
  <si>
    <t>Električna energija</t>
  </si>
  <si>
    <t>Lož ulje</t>
  </si>
  <si>
    <t>Materijal i dijelovi za tekuće i investicijsko održavanja</t>
  </si>
  <si>
    <t>Sitan inventar</t>
  </si>
  <si>
    <t>RASHODI ZA USLUGE</t>
  </si>
  <si>
    <t>Usluge telefona i pošte</t>
  </si>
  <si>
    <t>Usluge tekućeg i investicijskog održavanja</t>
  </si>
  <si>
    <t>OSTALE NAKN. GRAĐAN.I KUĆANSTV.IZ PRORAČUNA</t>
  </si>
  <si>
    <t>Naknade građanima i kućanstvima - prijevoz učenika</t>
  </si>
  <si>
    <t>1.</t>
  </si>
  <si>
    <t>2.</t>
  </si>
  <si>
    <t>3.</t>
  </si>
  <si>
    <t>4.</t>
  </si>
  <si>
    <t>5.</t>
  </si>
  <si>
    <t>6.</t>
  </si>
  <si>
    <t>7.</t>
  </si>
  <si>
    <t>8.</t>
  </si>
  <si>
    <t>osnivač</t>
  </si>
  <si>
    <t>izravno ugovaranje</t>
  </si>
  <si>
    <t>RASHODI ZA NABAVU DUGOTRAJNE IMOVINE</t>
  </si>
  <si>
    <t>KNJIGE U KNJIŽNICAMA</t>
  </si>
  <si>
    <t>Knjige u knjižnici</t>
  </si>
  <si>
    <t>osnivač+</t>
  </si>
  <si>
    <t xml:space="preserve">sufinanc. </t>
  </si>
  <si>
    <t>vlast.prih.</t>
  </si>
  <si>
    <t>vlast.prih.+</t>
  </si>
  <si>
    <t xml:space="preserve">    -II-</t>
  </si>
  <si>
    <r>
      <t>PROCJENJENAVRIJEDNOST NABAVE     (bez PDV-a</t>
    </r>
    <r>
      <rPr>
        <b/>
        <sz val="10"/>
        <rFont val="Arial"/>
        <family val="2"/>
      </rPr>
      <t>)</t>
    </r>
  </si>
  <si>
    <t>RASHODI ZA MATERIJAL I ENERGIJU</t>
  </si>
  <si>
    <t>Namirnice</t>
  </si>
  <si>
    <t>Voće i povrće</t>
  </si>
  <si>
    <r>
      <t xml:space="preserve">  POSTUPAK  I NAČIN NABAVE</t>
    </r>
    <r>
      <rPr>
        <b/>
        <sz val="10"/>
        <rFont val="Arial"/>
        <family val="2"/>
      </rPr>
      <t xml:space="preserve"> </t>
    </r>
  </si>
  <si>
    <t>osnivač-javna nab.</t>
  </si>
  <si>
    <t>RED. BR.</t>
  </si>
  <si>
    <t xml:space="preserve">Na temelju članka 18,st.3.Zakona o javnoj nabavi ( NN br.90/11,.83/13.,143/13.,13/14.-Odluka Ustavnog suda) i članka 63.Statuta </t>
  </si>
  <si>
    <t>10.</t>
  </si>
  <si>
    <t>9.</t>
  </si>
  <si>
    <t>11.</t>
  </si>
  <si>
    <t xml:space="preserve">      ______________</t>
  </si>
  <si>
    <t>Predsjednik Školskog odbora</t>
  </si>
  <si>
    <t>Toneri - fotokopirni, printeri, fax</t>
  </si>
  <si>
    <t>Materijal i sredstva za čišćenje i održavanje</t>
  </si>
  <si>
    <t>Materijal za higijenske potrebe i njegu</t>
  </si>
  <si>
    <t>Ostali prehrambeni proizvodi</t>
  </si>
  <si>
    <t>Službena, radna i zaštitna obuća i odjeća</t>
  </si>
  <si>
    <t>Uredski materijal-literat.,fotok.papir i drugi uredski materijal</t>
  </si>
  <si>
    <t>U Plan nabave uvrstili smo robu, artikle i usluge male vrijednosti koje ne prelaze iznos od 200.000 kn bez PDV-a,</t>
  </si>
  <si>
    <r>
      <t>O Š Fažana, Školski odbor na sjednici održanoj dana ________________</t>
    </r>
    <r>
      <rPr>
        <sz val="10"/>
        <rFont val="Arial"/>
        <family val="0"/>
      </rPr>
      <t xml:space="preserve"> donosi :</t>
    </r>
  </si>
  <si>
    <t>Računala i računalna oprema (vlastiti prihodi)</t>
  </si>
  <si>
    <t>Uređaji strojevi i oprema za ostale namjene (ŽUP. Zav. nast.)</t>
  </si>
  <si>
    <t>općina</t>
  </si>
  <si>
    <t>Kruh i pekarski proizvodi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</si>
  <si>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</si>
  <si>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</si>
  <si>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</si>
  <si>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</si>
  <si>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</si>
  <si>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</si>
  <si>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</si>
  <si>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</si>
  <si>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</si>
  <si>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</si>
  <si>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</si>
  <si>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</si>
  <si>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8.1</t>
  </si>
  <si>
    <t>8.2</t>
  </si>
  <si>
    <t xml:space="preserve">i ima sklopljene ugovore. </t>
  </si>
  <si>
    <t>u svrhu odgojno-obrazovnog programa.</t>
  </si>
  <si>
    <t xml:space="preserve">                                      P L A N      N A B A V E     Z A     2 0 19 .</t>
  </si>
  <si>
    <t xml:space="preserve">  a prate Financijski plan za 2019. godinu. Za energente, prijevoz učenika i osiguranje imovine, osnivač IŽ provodi  postupak javne nabave </t>
  </si>
  <si>
    <t xml:space="preserve">Zbog nedostupnosti podataka kod izrade financijskog plana kojeg prati plan nabave doći će do izmjena plana trošenja u 2019. godini prema potrebi </t>
  </si>
  <si>
    <t>Dubravka Petković</t>
  </si>
  <si>
    <t>Računala i računalna oprema (MT-boravak)</t>
  </si>
  <si>
    <t>spremačice</t>
  </si>
  <si>
    <t>kuharice</t>
  </si>
  <si>
    <t>0.</t>
  </si>
  <si>
    <t>NAKNADE TROŠKOVA ZAPOSLENIMA</t>
  </si>
  <si>
    <t>SLUŽBENA PUTOVANJA</t>
  </si>
  <si>
    <t>Službena putovanja</t>
  </si>
  <si>
    <t>Stručno usavršavanje</t>
  </si>
  <si>
    <t>Ostale naknade troškova zaposlenima</t>
  </si>
  <si>
    <t>0.1</t>
  </si>
  <si>
    <t>0.2</t>
  </si>
  <si>
    <t>0.3</t>
  </si>
  <si>
    <t>Postavljanje laminata</t>
  </si>
  <si>
    <t>Rampa na ulaz u dvorište</t>
  </si>
  <si>
    <t>Laminat</t>
  </si>
  <si>
    <t>Materijal za farbanje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</si>
</sst>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\ ???/???"/>
    <numFmt numFmtId="166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0"/>
      <color indexed="49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4" tint="-0.24997000396251678"/>
      <name val="Arial"/>
      <family val="2"/>
    </font>
    <font>
      <sz val="10"/>
      <color theme="8" tint="-0.4999699890613556"/>
      <name val="Arial"/>
      <family val="2"/>
    </font>
    <font>
      <sz val="10"/>
      <color rgb="FF00B0F0"/>
      <name val="Arial"/>
      <family val="2"/>
    </font>
    <font>
      <sz val="10"/>
      <color theme="8"/>
      <name val="Arial"/>
      <family val="2"/>
    </font>
    <font>
      <sz val="10"/>
      <color theme="8" tint="-0.24997000396251678"/>
      <name val="Arial"/>
      <family val="2"/>
    </font>
    <font>
      <sz val="10"/>
      <color theme="1"/>
      <name val="Arial"/>
      <family val="2"/>
    </font>
    <font>
      <b/>
      <sz val="10"/>
      <color theme="8" tint="-0.24997000396251678"/>
      <name val="Arial"/>
      <family val="2"/>
    </font>
    <font>
      <b/>
      <sz val="8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3" xfId="0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3" fontId="47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3" fontId="49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0" fontId="5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25" xfId="0" applyFont="1" applyFill="1" applyBorder="1" applyAlignment="1">
      <alignment/>
    </xf>
    <xf numFmtId="3" fontId="47" fillId="33" borderId="25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0" fillId="0" borderId="26" xfId="0" applyBorder="1" applyAlignment="1">
      <alignment/>
    </xf>
    <xf numFmtId="0" fontId="52" fillId="0" borderId="25" xfId="0" applyFont="1" applyBorder="1" applyAlignment="1">
      <alignment/>
    </xf>
    <xf numFmtId="3" fontId="52" fillId="0" borderId="25" xfId="0" applyNumberFormat="1" applyFont="1" applyBorder="1" applyAlignment="1">
      <alignment/>
    </xf>
    <xf numFmtId="0" fontId="52" fillId="0" borderId="14" xfId="0" applyFont="1" applyBorder="1" applyAlignment="1">
      <alignment/>
    </xf>
    <xf numFmtId="3" fontId="52" fillId="0" borderId="14" xfId="0" applyNumberFormat="1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distributed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49" fontId="54" fillId="0" borderId="29" xfId="0" applyNumberFormat="1" applyFont="1" applyBorder="1" applyAlignment="1">
      <alignment horizontal="center" vertical="distributed" wrapText="1"/>
    </xf>
    <xf numFmtId="0" fontId="53" fillId="0" borderId="2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vertical="center"/>
    </xf>
    <xf numFmtId="4" fontId="54" fillId="0" borderId="29" xfId="0" applyNumberFormat="1" applyFont="1" applyBorder="1" applyAlignment="1">
      <alignment vertical="center" wrapText="1"/>
    </xf>
    <xf numFmtId="4" fontId="53" fillId="0" borderId="29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15" xfId="0" applyFont="1" applyBorder="1" applyAlignment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28">
      <selection activeCell="L56" sqref="L55:L56"/>
    </sheetView>
  </sheetViews>
  <sheetFormatPr defaultColWidth="9.140625" defaultRowHeight="12.75"/>
  <cols>
    <col min="3" max="3" width="49.140625" style="0" customWidth="1"/>
    <col min="4" max="4" width="11.57421875" style="0" customWidth="1"/>
    <col min="5" max="5" width="10.28125" style="0" customWidth="1"/>
    <col min="6" max="6" width="10.8515625" style="0" customWidth="1"/>
    <col min="7" max="7" width="10.140625" style="0" customWidth="1"/>
    <col min="8" max="8" width="17.281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5" ht="12.75">
      <c r="A5" t="s">
        <v>7</v>
      </c>
    </row>
    <row r="6" ht="12.75">
      <c r="A6" t="s">
        <v>8</v>
      </c>
    </row>
    <row r="7" spans="1:2" ht="12.75">
      <c r="A7" t="s">
        <v>9</v>
      </c>
      <c r="B7" s="63"/>
    </row>
    <row r="9" ht="12.75">
      <c r="B9" t="s">
        <v>50</v>
      </c>
    </row>
    <row r="10" ht="12.75">
      <c r="B10" s="35" t="s">
        <v>63</v>
      </c>
    </row>
    <row r="11" ht="12.75">
      <c r="B11" s="35"/>
    </row>
    <row r="12" ht="12.75">
      <c r="A12" s="35"/>
    </row>
    <row r="14" spans="1:5" ht="20.25">
      <c r="A14" s="2" t="s">
        <v>84</v>
      </c>
      <c r="E14" s="1"/>
    </row>
    <row r="15" ht="13.5" thickBot="1"/>
    <row r="16" spans="1:9" ht="47.25" thickBot="1">
      <c r="A16" s="14" t="s">
        <v>49</v>
      </c>
      <c r="B16" s="9" t="s">
        <v>3</v>
      </c>
      <c r="C16" s="9" t="s">
        <v>0</v>
      </c>
      <c r="D16" s="10" t="s">
        <v>43</v>
      </c>
      <c r="E16" s="11" t="s">
        <v>10</v>
      </c>
      <c r="F16" s="12" t="s">
        <v>1</v>
      </c>
      <c r="G16" s="13" t="s">
        <v>2</v>
      </c>
      <c r="H16" s="22" t="s">
        <v>47</v>
      </c>
      <c r="I16" s="3"/>
    </row>
    <row r="17" spans="1:9" ht="12.75">
      <c r="A17" s="90"/>
      <c r="B17" s="96">
        <v>321</v>
      </c>
      <c r="C17" s="96" t="s">
        <v>92</v>
      </c>
      <c r="D17" s="91"/>
      <c r="E17" s="92"/>
      <c r="F17" s="93"/>
      <c r="G17" s="94"/>
      <c r="H17" s="95"/>
      <c r="I17" s="3"/>
    </row>
    <row r="18" spans="1:9" ht="12.75">
      <c r="A18" s="97" t="s">
        <v>91</v>
      </c>
      <c r="B18" s="96"/>
      <c r="C18" s="96" t="s">
        <v>93</v>
      </c>
      <c r="D18" s="98"/>
      <c r="E18" s="99"/>
      <c r="F18" s="104">
        <f>SUM(F19:F21)</f>
        <v>44900</v>
      </c>
      <c r="G18" s="100"/>
      <c r="H18" s="101"/>
      <c r="I18" s="3"/>
    </row>
    <row r="19" spans="1:9" ht="12.75">
      <c r="A19" s="97" t="s">
        <v>97</v>
      </c>
      <c r="B19" s="96">
        <v>3211</v>
      </c>
      <c r="C19" s="102" t="s">
        <v>94</v>
      </c>
      <c r="D19" s="98"/>
      <c r="E19" s="99"/>
      <c r="F19" s="103">
        <v>37000</v>
      </c>
      <c r="G19" s="45" t="s">
        <v>38</v>
      </c>
      <c r="H19" s="101"/>
      <c r="I19" s="3"/>
    </row>
    <row r="20" spans="1:9" ht="12.75">
      <c r="A20" s="97" t="s">
        <v>98</v>
      </c>
      <c r="B20" s="96">
        <v>3213</v>
      </c>
      <c r="C20" s="102" t="s">
        <v>95</v>
      </c>
      <c r="D20" s="98"/>
      <c r="E20" s="99"/>
      <c r="F20" s="103">
        <v>7500</v>
      </c>
      <c r="G20" s="45" t="s">
        <v>38</v>
      </c>
      <c r="H20" s="101"/>
      <c r="I20" s="3"/>
    </row>
    <row r="21" spans="1:9" ht="12.75">
      <c r="A21" s="90" t="s">
        <v>99</v>
      </c>
      <c r="B21" s="96">
        <v>3214</v>
      </c>
      <c r="C21" s="102" t="s">
        <v>96</v>
      </c>
      <c r="D21" s="98"/>
      <c r="E21" s="99"/>
      <c r="F21" s="103">
        <v>400</v>
      </c>
      <c r="G21" s="45" t="s">
        <v>38</v>
      </c>
      <c r="H21" s="101"/>
      <c r="I21" s="3"/>
    </row>
    <row r="22" spans="1:9" ht="12.75">
      <c r="A22" s="21"/>
      <c r="B22" s="7">
        <v>322</v>
      </c>
      <c r="C22" s="8" t="s">
        <v>44</v>
      </c>
      <c r="D22" s="31">
        <f>SUM(D23+D29+D35)</f>
        <v>493033.6</v>
      </c>
      <c r="E22" s="31">
        <f>SUM(E23+E29+E35+E38+E42+E43)</f>
        <v>131898.4</v>
      </c>
      <c r="F22" s="31">
        <f>SUM(F23+F29+F35+F38+F42+F43)</f>
        <v>659492</v>
      </c>
      <c r="G22" s="8"/>
      <c r="H22" s="23"/>
      <c r="I22" s="3"/>
    </row>
    <row r="23" spans="1:8" ht="12" customHeight="1">
      <c r="A23" s="57" t="s">
        <v>25</v>
      </c>
      <c r="B23" s="46">
        <v>3221</v>
      </c>
      <c r="C23" s="45" t="s">
        <v>11</v>
      </c>
      <c r="D23" s="47">
        <f>SUM(F23-E23)</f>
        <v>41361.6</v>
      </c>
      <c r="E23" s="47">
        <f>SUM(F23*20%)</f>
        <v>10340.400000000001</v>
      </c>
      <c r="F23" s="58">
        <f>SUM(F24:F28)</f>
        <v>51702</v>
      </c>
      <c r="G23" s="105" t="s">
        <v>38</v>
      </c>
      <c r="H23" s="59"/>
    </row>
    <row r="24" spans="1:8" ht="12.75">
      <c r="A24" s="74" t="s">
        <v>68</v>
      </c>
      <c r="B24" s="49"/>
      <c r="C24" s="38" t="s">
        <v>61</v>
      </c>
      <c r="D24" s="39">
        <f aca="true" t="shared" si="0" ref="D24:D45">SUM(F24-E24)</f>
        <v>14000</v>
      </c>
      <c r="E24" s="39">
        <f>SUM(F24*20%)</f>
        <v>3500</v>
      </c>
      <c r="F24" s="39">
        <v>17500</v>
      </c>
      <c r="G24" s="38" t="s">
        <v>41</v>
      </c>
      <c r="H24" s="40" t="s">
        <v>34</v>
      </c>
    </row>
    <row r="25" spans="1:8" ht="12.75">
      <c r="A25" s="74" t="s">
        <v>69</v>
      </c>
      <c r="B25" s="49"/>
      <c r="C25" s="38" t="s">
        <v>56</v>
      </c>
      <c r="D25" s="39">
        <f t="shared" si="0"/>
        <v>11600</v>
      </c>
      <c r="E25" s="39">
        <f aca="true" t="shared" si="1" ref="E25:E45">SUM(F25*20%)</f>
        <v>2900</v>
      </c>
      <c r="F25" s="39">
        <v>14500</v>
      </c>
      <c r="G25" s="38" t="s">
        <v>39</v>
      </c>
      <c r="H25" s="40" t="s">
        <v>34</v>
      </c>
    </row>
    <row r="26" spans="1:8" ht="12.75">
      <c r="A26" s="74" t="s">
        <v>70</v>
      </c>
      <c r="B26" s="49"/>
      <c r="C26" s="38" t="s">
        <v>57</v>
      </c>
      <c r="D26" s="39">
        <f t="shared" si="0"/>
        <v>4800</v>
      </c>
      <c r="E26" s="39">
        <f t="shared" si="1"/>
        <v>1200</v>
      </c>
      <c r="F26" s="39">
        <v>6000</v>
      </c>
      <c r="G26" s="38" t="s">
        <v>42</v>
      </c>
      <c r="H26" s="40" t="s">
        <v>34</v>
      </c>
    </row>
    <row r="27" spans="1:8" ht="12.75">
      <c r="A27" s="74" t="s">
        <v>71</v>
      </c>
      <c r="B27" s="49"/>
      <c r="C27" s="38" t="s">
        <v>58</v>
      </c>
      <c r="D27" s="39">
        <f t="shared" si="0"/>
        <v>7200</v>
      </c>
      <c r="E27" s="39">
        <f t="shared" si="1"/>
        <v>1800</v>
      </c>
      <c r="F27" s="39">
        <v>9000</v>
      </c>
      <c r="G27" s="38" t="s">
        <v>42</v>
      </c>
      <c r="H27" s="40" t="s">
        <v>34</v>
      </c>
    </row>
    <row r="28" spans="1:8" ht="12.75">
      <c r="A28" s="74" t="s">
        <v>72</v>
      </c>
      <c r="B28" s="49"/>
      <c r="C28" s="38" t="s">
        <v>12</v>
      </c>
      <c r="D28" s="39">
        <f t="shared" si="0"/>
        <v>3761.6</v>
      </c>
      <c r="E28" s="39">
        <f t="shared" si="1"/>
        <v>940.4000000000001</v>
      </c>
      <c r="F28" s="39">
        <v>4702</v>
      </c>
      <c r="G28" s="38" t="s">
        <v>42</v>
      </c>
      <c r="H28" s="40" t="s">
        <v>34</v>
      </c>
    </row>
    <row r="29" spans="1:8" ht="12.75">
      <c r="A29" s="56" t="s">
        <v>26</v>
      </c>
      <c r="B29" s="46">
        <v>3222</v>
      </c>
      <c r="C29" s="45" t="s">
        <v>45</v>
      </c>
      <c r="D29" s="47">
        <f t="shared" si="0"/>
        <v>283272</v>
      </c>
      <c r="E29" s="39">
        <f t="shared" si="1"/>
        <v>70818</v>
      </c>
      <c r="F29" s="47">
        <f>SUM(F30:F34)</f>
        <v>354090</v>
      </c>
      <c r="G29" s="45" t="s">
        <v>39</v>
      </c>
      <c r="H29" s="40" t="s">
        <v>34</v>
      </c>
    </row>
    <row r="30" spans="1:8" ht="12.75">
      <c r="A30" s="74" t="s">
        <v>73</v>
      </c>
      <c r="B30" s="49"/>
      <c r="C30" s="38" t="s">
        <v>67</v>
      </c>
      <c r="D30" s="39">
        <f t="shared" si="0"/>
        <v>73600</v>
      </c>
      <c r="E30" s="39">
        <f t="shared" si="1"/>
        <v>18400</v>
      </c>
      <c r="F30" s="39">
        <v>92000</v>
      </c>
      <c r="G30" s="38" t="s">
        <v>39</v>
      </c>
      <c r="H30" s="40" t="s">
        <v>34</v>
      </c>
    </row>
    <row r="31" spans="1:8" ht="12.75">
      <c r="A31" s="74" t="s">
        <v>74</v>
      </c>
      <c r="B31" s="49"/>
      <c r="C31" s="38" t="s">
        <v>13</v>
      </c>
      <c r="D31" s="39">
        <f t="shared" si="0"/>
        <v>33600</v>
      </c>
      <c r="E31" s="39">
        <f t="shared" si="1"/>
        <v>8400</v>
      </c>
      <c r="F31" s="39">
        <v>42000</v>
      </c>
      <c r="G31" s="38" t="s">
        <v>39</v>
      </c>
      <c r="H31" s="40" t="s">
        <v>34</v>
      </c>
    </row>
    <row r="32" spans="1:8" ht="12.75">
      <c r="A32" s="74" t="s">
        <v>75</v>
      </c>
      <c r="B32" s="49"/>
      <c r="C32" s="38" t="s">
        <v>14</v>
      </c>
      <c r="D32" s="39">
        <f t="shared" si="0"/>
        <v>72000</v>
      </c>
      <c r="E32" s="39">
        <f t="shared" si="1"/>
        <v>18000</v>
      </c>
      <c r="F32" s="39">
        <v>90000</v>
      </c>
      <c r="G32" s="38" t="s">
        <v>39</v>
      </c>
      <c r="H32" s="40" t="s">
        <v>34</v>
      </c>
    </row>
    <row r="33" spans="1:8" ht="12.75">
      <c r="A33" s="74" t="s">
        <v>76</v>
      </c>
      <c r="B33" s="49"/>
      <c r="C33" s="38" t="s">
        <v>46</v>
      </c>
      <c r="D33" s="39">
        <f t="shared" si="0"/>
        <v>44000</v>
      </c>
      <c r="E33" s="39">
        <f t="shared" si="1"/>
        <v>11000</v>
      </c>
      <c r="F33" s="39">
        <v>55000</v>
      </c>
      <c r="G33" s="38" t="s">
        <v>39</v>
      </c>
      <c r="H33" s="40" t="s">
        <v>34</v>
      </c>
    </row>
    <row r="34" spans="1:8" ht="12.75">
      <c r="A34" s="74" t="s">
        <v>77</v>
      </c>
      <c r="B34" s="49"/>
      <c r="C34" s="38" t="s">
        <v>59</v>
      </c>
      <c r="D34" s="39">
        <f t="shared" si="0"/>
        <v>60072</v>
      </c>
      <c r="E34" s="39">
        <f t="shared" si="1"/>
        <v>15018</v>
      </c>
      <c r="F34" s="39">
        <v>75090</v>
      </c>
      <c r="G34" s="38" t="s">
        <v>39</v>
      </c>
      <c r="H34" s="41" t="s">
        <v>34</v>
      </c>
    </row>
    <row r="35" spans="1:8" ht="12.75">
      <c r="A35" s="18" t="s">
        <v>27</v>
      </c>
      <c r="B35" s="4">
        <v>3223</v>
      </c>
      <c r="C35" s="5" t="s">
        <v>15</v>
      </c>
      <c r="D35" s="6">
        <f t="shared" si="0"/>
        <v>168400</v>
      </c>
      <c r="E35" s="32">
        <f t="shared" si="1"/>
        <v>42100</v>
      </c>
      <c r="F35" s="6">
        <f>SUM(F36:F37)</f>
        <v>210500</v>
      </c>
      <c r="G35" s="5" t="s">
        <v>38</v>
      </c>
      <c r="H35" s="17" t="s">
        <v>34</v>
      </c>
    </row>
    <row r="36" spans="1:8" ht="12.75">
      <c r="A36" s="75" t="s">
        <v>78</v>
      </c>
      <c r="B36" s="33"/>
      <c r="C36" s="34" t="s">
        <v>16</v>
      </c>
      <c r="D36" s="32">
        <f t="shared" si="0"/>
        <v>77600</v>
      </c>
      <c r="E36" s="32">
        <f t="shared" si="1"/>
        <v>19400</v>
      </c>
      <c r="F36" s="32">
        <v>97000</v>
      </c>
      <c r="G36" s="34" t="s">
        <v>40</v>
      </c>
      <c r="H36" s="17" t="s">
        <v>33</v>
      </c>
    </row>
    <row r="37" spans="1:8" ht="12.75">
      <c r="A37" s="75" t="s">
        <v>79</v>
      </c>
      <c r="B37" s="33"/>
      <c r="C37" s="34" t="s">
        <v>17</v>
      </c>
      <c r="D37" s="32">
        <f t="shared" si="0"/>
        <v>90800</v>
      </c>
      <c r="E37" s="32">
        <f t="shared" si="1"/>
        <v>22700</v>
      </c>
      <c r="F37" s="32">
        <v>113500</v>
      </c>
      <c r="G37" s="34" t="s">
        <v>38</v>
      </c>
      <c r="H37" s="17" t="s">
        <v>48</v>
      </c>
    </row>
    <row r="38" spans="1:8" ht="12.75">
      <c r="A38" s="18" t="s">
        <v>28</v>
      </c>
      <c r="B38" s="64">
        <v>3224</v>
      </c>
      <c r="C38" s="65" t="s">
        <v>18</v>
      </c>
      <c r="D38" s="66">
        <f t="shared" si="0"/>
        <v>13096</v>
      </c>
      <c r="E38" s="66">
        <f t="shared" si="1"/>
        <v>3274</v>
      </c>
      <c r="F38" s="66">
        <f>SUM(F39:F40)</f>
        <v>16370</v>
      </c>
      <c r="G38" s="65" t="s">
        <v>38</v>
      </c>
      <c r="H38" s="17" t="s">
        <v>34</v>
      </c>
    </row>
    <row r="39" spans="1:8" ht="12.75">
      <c r="A39" s="18"/>
      <c r="B39" s="64"/>
      <c r="C39" s="106" t="s">
        <v>103</v>
      </c>
      <c r="D39" s="109">
        <f t="shared" si="0"/>
        <v>8616</v>
      </c>
      <c r="E39" s="109">
        <f t="shared" si="1"/>
        <v>2154</v>
      </c>
      <c r="F39" s="107">
        <v>10770</v>
      </c>
      <c r="G39" s="65" t="s">
        <v>38</v>
      </c>
      <c r="H39" s="108"/>
    </row>
    <row r="40" spans="1:8" ht="13.5" thickBot="1">
      <c r="A40" s="18"/>
      <c r="B40" s="64"/>
      <c r="C40" s="106" t="s">
        <v>102</v>
      </c>
      <c r="D40" s="109">
        <f t="shared" si="0"/>
        <v>4480</v>
      </c>
      <c r="E40" s="109">
        <f t="shared" si="1"/>
        <v>1120</v>
      </c>
      <c r="F40" s="107">
        <v>5600</v>
      </c>
      <c r="G40" s="65" t="s">
        <v>38</v>
      </c>
      <c r="H40" s="108"/>
    </row>
    <row r="41" spans="1:8" ht="47.25" thickBot="1">
      <c r="A41" s="30" t="s">
        <v>49</v>
      </c>
      <c r="B41" s="9" t="s">
        <v>3</v>
      </c>
      <c r="C41" s="9" t="s">
        <v>0</v>
      </c>
      <c r="D41" s="10" t="s">
        <v>43</v>
      </c>
      <c r="E41" s="11" t="s">
        <v>10</v>
      </c>
      <c r="F41" s="12" t="s">
        <v>1</v>
      </c>
      <c r="G41" s="13" t="s">
        <v>2</v>
      </c>
      <c r="H41" s="22" t="s">
        <v>47</v>
      </c>
    </row>
    <row r="42" spans="1:8" ht="12.75">
      <c r="A42" s="18" t="s">
        <v>29</v>
      </c>
      <c r="B42" s="64">
        <v>3225</v>
      </c>
      <c r="C42" s="65" t="s">
        <v>19</v>
      </c>
      <c r="D42" s="66">
        <f t="shared" si="0"/>
        <v>19464</v>
      </c>
      <c r="E42" s="66">
        <f t="shared" si="1"/>
        <v>4866</v>
      </c>
      <c r="F42" s="66">
        <v>24330</v>
      </c>
      <c r="G42" s="65" t="s">
        <v>38</v>
      </c>
      <c r="H42" s="17" t="s">
        <v>34</v>
      </c>
    </row>
    <row r="43" spans="1:8" ht="12.75">
      <c r="A43" s="18" t="s">
        <v>30</v>
      </c>
      <c r="B43" s="64">
        <v>3227</v>
      </c>
      <c r="C43" s="65" t="s">
        <v>60</v>
      </c>
      <c r="D43" s="66">
        <f t="shared" si="0"/>
        <v>2000</v>
      </c>
      <c r="E43" s="66">
        <f t="shared" si="1"/>
        <v>500</v>
      </c>
      <c r="F43" s="66">
        <f>SUM(F44:F45)</f>
        <v>2500</v>
      </c>
      <c r="G43" s="65" t="s">
        <v>38</v>
      </c>
      <c r="H43" s="17" t="s">
        <v>34</v>
      </c>
    </row>
    <row r="44" spans="1:8" ht="12.75">
      <c r="A44" s="82"/>
      <c r="B44" s="83"/>
      <c r="C44" s="86" t="s">
        <v>89</v>
      </c>
      <c r="D44" s="87">
        <f t="shared" si="0"/>
        <v>1200</v>
      </c>
      <c r="E44" s="87">
        <f t="shared" si="1"/>
        <v>300</v>
      </c>
      <c r="F44" s="87">
        <v>1500</v>
      </c>
      <c r="G44" s="84"/>
      <c r="H44" s="85"/>
    </row>
    <row r="45" spans="1:8" ht="13.5" thickBot="1">
      <c r="A45" s="19"/>
      <c r="B45" s="15"/>
      <c r="C45" s="88" t="s">
        <v>90</v>
      </c>
      <c r="D45" s="89">
        <f t="shared" si="0"/>
        <v>800</v>
      </c>
      <c r="E45" s="89">
        <f t="shared" si="1"/>
        <v>200</v>
      </c>
      <c r="F45" s="89">
        <v>1000</v>
      </c>
      <c r="G45" s="16"/>
      <c r="H45" s="20"/>
    </row>
    <row r="46" spans="1:8" ht="12.75">
      <c r="A46" s="24"/>
      <c r="B46" s="25">
        <v>323</v>
      </c>
      <c r="C46" s="26" t="s">
        <v>20</v>
      </c>
      <c r="D46" s="27">
        <f>SUM(F46-E46)</f>
        <v>33800</v>
      </c>
      <c r="E46" s="27">
        <f>SUM(F46*20%)</f>
        <v>8450</v>
      </c>
      <c r="F46" s="27">
        <f>SUM(F47+F48)</f>
        <v>42250</v>
      </c>
      <c r="G46" s="28" t="s">
        <v>38</v>
      </c>
      <c r="H46" s="29"/>
    </row>
    <row r="47" spans="1:8" ht="12.75">
      <c r="A47" s="18" t="s">
        <v>31</v>
      </c>
      <c r="B47" s="76">
        <v>3231</v>
      </c>
      <c r="C47" s="77" t="s">
        <v>21</v>
      </c>
      <c r="D47" s="78">
        <f>SUM(F47-E47)</f>
        <v>17800</v>
      </c>
      <c r="E47" s="78">
        <f>SUM(F47*20%)</f>
        <v>4450</v>
      </c>
      <c r="F47" s="78">
        <v>22250</v>
      </c>
      <c r="G47" s="77" t="s">
        <v>38</v>
      </c>
      <c r="H47" s="17" t="s">
        <v>34</v>
      </c>
    </row>
    <row r="48" spans="1:8" ht="12.75">
      <c r="A48" s="36" t="s">
        <v>32</v>
      </c>
      <c r="B48" s="79">
        <v>3232</v>
      </c>
      <c r="C48" s="80" t="s">
        <v>22</v>
      </c>
      <c r="D48" s="81">
        <f aca="true" t="shared" si="2" ref="D48:D61">SUM(F48-E48)</f>
        <v>16000</v>
      </c>
      <c r="E48" s="81">
        <f aca="true" t="shared" si="3" ref="E48:E61">SUM(F48*20%)</f>
        <v>4000</v>
      </c>
      <c r="F48" s="81">
        <f>SUM(F49:F50)</f>
        <v>20000</v>
      </c>
      <c r="G48" s="80" t="s">
        <v>38</v>
      </c>
      <c r="H48" s="40"/>
    </row>
    <row r="49" spans="1:8" ht="12.75">
      <c r="A49" s="74" t="s">
        <v>80</v>
      </c>
      <c r="B49" s="49"/>
      <c r="C49" s="60" t="s">
        <v>100</v>
      </c>
      <c r="D49" s="61">
        <f t="shared" si="2"/>
        <v>2120</v>
      </c>
      <c r="E49" s="39">
        <f t="shared" si="3"/>
        <v>530</v>
      </c>
      <c r="F49" s="62">
        <v>2650</v>
      </c>
      <c r="G49" s="38" t="s">
        <v>38</v>
      </c>
      <c r="H49" s="40" t="s">
        <v>34</v>
      </c>
    </row>
    <row r="50" spans="1:8" ht="12.75">
      <c r="A50" s="74" t="s">
        <v>81</v>
      </c>
      <c r="B50" s="49"/>
      <c r="C50" s="60" t="s">
        <v>101</v>
      </c>
      <c r="D50" s="61">
        <f t="shared" si="2"/>
        <v>13880</v>
      </c>
      <c r="E50" s="39">
        <f t="shared" si="3"/>
        <v>3470</v>
      </c>
      <c r="F50" s="62">
        <v>17350</v>
      </c>
      <c r="G50" s="38" t="s">
        <v>38</v>
      </c>
      <c r="H50" s="40" t="s">
        <v>34</v>
      </c>
    </row>
    <row r="51" spans="1:8" ht="12.75">
      <c r="A51" s="36"/>
      <c r="B51" s="49"/>
      <c r="C51" s="60"/>
      <c r="D51" s="61">
        <f t="shared" si="2"/>
        <v>0</v>
      </c>
      <c r="E51" s="39">
        <f t="shared" si="3"/>
        <v>0</v>
      </c>
      <c r="F51" s="62"/>
      <c r="G51" s="60"/>
      <c r="H51" s="40"/>
    </row>
    <row r="52" spans="1:8" ht="12.75">
      <c r="A52" s="36"/>
      <c r="B52" s="42">
        <v>372</v>
      </c>
      <c r="C52" s="43" t="s">
        <v>23</v>
      </c>
      <c r="D52" s="44">
        <f>SUM(D53)</f>
        <v>464781.6</v>
      </c>
      <c r="E52" s="39">
        <f t="shared" si="3"/>
        <v>116195.40000000001</v>
      </c>
      <c r="F52" s="44">
        <f>SUM(F53)</f>
        <v>580977</v>
      </c>
      <c r="G52" s="43" t="s">
        <v>33</v>
      </c>
      <c r="H52" s="50"/>
    </row>
    <row r="53" spans="1:8" ht="12.75">
      <c r="A53" s="36" t="s">
        <v>52</v>
      </c>
      <c r="B53" s="37">
        <v>3722</v>
      </c>
      <c r="C53" s="38" t="s">
        <v>24</v>
      </c>
      <c r="D53" s="39">
        <f t="shared" si="2"/>
        <v>464781.6</v>
      </c>
      <c r="E53" s="39">
        <f t="shared" si="3"/>
        <v>116195.40000000001</v>
      </c>
      <c r="F53" s="39">
        <v>580977</v>
      </c>
      <c r="G53" s="48"/>
      <c r="H53" s="40" t="s">
        <v>33</v>
      </c>
    </row>
    <row r="54" spans="1:8" ht="12.75">
      <c r="A54" s="36"/>
      <c r="B54" s="46"/>
      <c r="C54" s="45"/>
      <c r="D54" s="47"/>
      <c r="E54" s="39">
        <f t="shared" si="3"/>
        <v>0</v>
      </c>
      <c r="F54" s="47"/>
      <c r="G54" s="48"/>
      <c r="H54" s="40"/>
    </row>
    <row r="55" spans="1:8" ht="12.75">
      <c r="A55" s="36"/>
      <c r="B55" s="42">
        <v>422</v>
      </c>
      <c r="C55" s="43" t="s">
        <v>35</v>
      </c>
      <c r="D55" s="44">
        <f>SUM(D56:D58)</f>
        <v>35620.8</v>
      </c>
      <c r="E55" s="39">
        <f t="shared" si="3"/>
        <v>8905.2</v>
      </c>
      <c r="F55" s="44">
        <f>SUM(F56:F58)</f>
        <v>44526</v>
      </c>
      <c r="G55" s="43"/>
      <c r="H55" s="51"/>
    </row>
    <row r="56" spans="1:8" ht="12.75">
      <c r="A56" s="36" t="s">
        <v>51</v>
      </c>
      <c r="B56" s="37">
        <v>4221</v>
      </c>
      <c r="C56" s="38" t="s">
        <v>88</v>
      </c>
      <c r="D56" s="39">
        <f t="shared" si="2"/>
        <v>12820.8</v>
      </c>
      <c r="E56" s="39">
        <f t="shared" si="3"/>
        <v>3205.2000000000003</v>
      </c>
      <c r="F56" s="39">
        <v>16026</v>
      </c>
      <c r="G56" s="60" t="s">
        <v>66</v>
      </c>
      <c r="H56" s="40" t="s">
        <v>34</v>
      </c>
    </row>
    <row r="57" spans="1:8" ht="12.75">
      <c r="A57" s="36"/>
      <c r="B57" s="37">
        <v>4221</v>
      </c>
      <c r="C57" s="38" t="s">
        <v>64</v>
      </c>
      <c r="D57" s="39">
        <f t="shared" si="2"/>
        <v>21200</v>
      </c>
      <c r="E57" s="39">
        <f t="shared" si="3"/>
        <v>5300</v>
      </c>
      <c r="F57" s="39">
        <v>26500</v>
      </c>
      <c r="G57" s="60" t="s">
        <v>40</v>
      </c>
      <c r="H57" s="40"/>
    </row>
    <row r="58" spans="1:8" ht="12.75">
      <c r="A58" s="36"/>
      <c r="B58" s="52">
        <v>4227</v>
      </c>
      <c r="C58" s="53" t="s">
        <v>65</v>
      </c>
      <c r="D58" s="39">
        <f t="shared" si="2"/>
        <v>1600</v>
      </c>
      <c r="E58" s="54">
        <f t="shared" si="3"/>
        <v>400</v>
      </c>
      <c r="F58" s="54">
        <v>2000</v>
      </c>
      <c r="G58" s="53" t="s">
        <v>33</v>
      </c>
      <c r="H58" s="40"/>
    </row>
    <row r="59" spans="1:8" ht="12.75">
      <c r="A59" s="55"/>
      <c r="B59" s="42">
        <v>424</v>
      </c>
      <c r="C59" s="43" t="s">
        <v>36</v>
      </c>
      <c r="D59" s="44">
        <f>SUM(D60:D61)</f>
        <v>2292</v>
      </c>
      <c r="E59" s="39">
        <f t="shared" si="3"/>
        <v>573</v>
      </c>
      <c r="F59" s="73">
        <f>SUM(F60:F61)</f>
        <v>2865</v>
      </c>
      <c r="G59" s="43" t="s">
        <v>40</v>
      </c>
      <c r="H59" s="40"/>
    </row>
    <row r="60" spans="1:8" ht="12.75">
      <c r="A60" s="69" t="s">
        <v>53</v>
      </c>
      <c r="B60" s="70">
        <v>4241</v>
      </c>
      <c r="C60" s="71" t="s">
        <v>37</v>
      </c>
      <c r="D60" s="72">
        <f t="shared" si="2"/>
        <v>2292</v>
      </c>
      <c r="E60" s="72">
        <f t="shared" si="3"/>
        <v>573</v>
      </c>
      <c r="F60" s="71">
        <v>2865</v>
      </c>
      <c r="G60" s="67" t="s">
        <v>40</v>
      </c>
      <c r="H60" s="68" t="s">
        <v>34</v>
      </c>
    </row>
    <row r="61" spans="1:8" ht="12.75">
      <c r="A61" s="49"/>
      <c r="B61" s="37">
        <v>4241</v>
      </c>
      <c r="C61" s="38" t="s">
        <v>37</v>
      </c>
      <c r="D61" s="39">
        <f t="shared" si="2"/>
        <v>0</v>
      </c>
      <c r="E61" s="39">
        <f t="shared" si="3"/>
        <v>0</v>
      </c>
      <c r="F61" s="38">
        <v>0</v>
      </c>
      <c r="G61" s="43"/>
      <c r="H61" s="48"/>
    </row>
    <row r="63" ht="12.75">
      <c r="B63" s="35" t="s">
        <v>62</v>
      </c>
    </row>
    <row r="64" ht="12.75">
      <c r="A64" s="35" t="s">
        <v>85</v>
      </c>
    </row>
    <row r="65" ht="12.75">
      <c r="A65" t="s">
        <v>82</v>
      </c>
    </row>
    <row r="66" ht="12.75">
      <c r="A66" t="s">
        <v>86</v>
      </c>
    </row>
    <row r="67" ht="12.75">
      <c r="A67" t="s">
        <v>83</v>
      </c>
    </row>
    <row r="78" ht="12.75">
      <c r="D78" s="35" t="s">
        <v>55</v>
      </c>
    </row>
    <row r="79" ht="12.75">
      <c r="D79" s="35" t="s">
        <v>54</v>
      </c>
    </row>
    <row r="80" ht="12.75">
      <c r="D80" s="35" t="s">
        <v>87</v>
      </c>
    </row>
  </sheetData>
  <sheetProtection/>
  <printOptions/>
  <pageMargins left="0.7480314960629921" right="0.7480314960629921" top="0.7480314960629921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Računovodstvo</cp:lastModifiedBy>
  <cp:lastPrinted>2018-12-20T14:47:47Z</cp:lastPrinted>
  <dcterms:created xsi:type="dcterms:W3CDTF">2012-02-28T07:22:05Z</dcterms:created>
  <dcterms:modified xsi:type="dcterms:W3CDTF">2018-12-20T14:48:29Z</dcterms:modified>
  <cp:category/>
  <cp:version/>
  <cp:contentType/>
  <cp:contentStatus/>
</cp:coreProperties>
</file>