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<sst xmlns="http://schemas.openxmlformats.org/spreadsheetml/2006/main" count="175" uniqueCount="110">
  <si>
    <t>OPIS PREDMATA NABAVE</t>
  </si>
  <si>
    <t>PLANIRANA SREDSTVA      ZA NABAVU</t>
  </si>
  <si>
    <t>IZVOR PLANIRANIH SREDSTAVA</t>
  </si>
  <si>
    <t>RAČUN</t>
  </si>
  <si>
    <t>OSNOVNA ŠKOLA FAŽANA</t>
  </si>
  <si>
    <t>PULJSKA CESTA 9</t>
  </si>
  <si>
    <t>52212 FAŽANA</t>
  </si>
  <si>
    <t>Klasa :</t>
  </si>
  <si>
    <t>Ur.broj :</t>
  </si>
  <si>
    <t xml:space="preserve">Fažana,  </t>
  </si>
  <si>
    <t>Na temelju člana 20.Zakona o javnoj nabavi ( NN br.90/11.),Uredbe o postupku  nabave roba ,radova i usluga male vrijednosti</t>
  </si>
  <si>
    <t xml:space="preserve">PDV </t>
  </si>
  <si>
    <t>Uredski materijal i ostali materijalni rashodi</t>
  </si>
  <si>
    <t>Toneri - fotokopirni , printeri, fax</t>
  </si>
  <si>
    <t>Materijal isredstva za čišćenje i održavanje</t>
  </si>
  <si>
    <t>Materijal za hihjenske potrebe i njegu</t>
  </si>
  <si>
    <t>Ostali materijal za potrebe redovnog poslovanja</t>
  </si>
  <si>
    <t>Kruh i peciva</t>
  </si>
  <si>
    <t>Mlijeko i mliječni proizvodi</t>
  </si>
  <si>
    <t>Meso i mesne prerađevine</t>
  </si>
  <si>
    <t>Ostali prehranbeni proizvodi</t>
  </si>
  <si>
    <t>Energija</t>
  </si>
  <si>
    <t>Električna energija</t>
  </si>
  <si>
    <t>Lož ulje</t>
  </si>
  <si>
    <t>Materijal i dijelovi za tekuće i investicijsko održavanja</t>
  </si>
  <si>
    <t>Sitan inventar</t>
  </si>
  <si>
    <t>Službena,radna i zaštitna obuća i odjeća</t>
  </si>
  <si>
    <t>RASHODI ZA USLUGE</t>
  </si>
  <si>
    <t>Usluge telefona i pošte</t>
  </si>
  <si>
    <t>Usluge tekućeg i investicijskog održavanja</t>
  </si>
  <si>
    <t>Komunalne usluge</t>
  </si>
  <si>
    <t>Ualuge promidžbe i informiranja</t>
  </si>
  <si>
    <t>Zdravstvene usluge</t>
  </si>
  <si>
    <t>Računalne usluge</t>
  </si>
  <si>
    <t>Intelektualne i ostale usluge</t>
  </si>
  <si>
    <t>OSTALI NESPOMENUTI RASHODI POSLOVANJA</t>
  </si>
  <si>
    <t>Premije osiguranja</t>
  </si>
  <si>
    <t>Članarine</t>
  </si>
  <si>
    <t>Ostali nespomenuti rashodi</t>
  </si>
  <si>
    <t>OSTALI FINANCIJSKI RASHODI</t>
  </si>
  <si>
    <t>Bankarske usluge i kamate iz poslovnih odnosa</t>
  </si>
  <si>
    <t>OSTALE NAKN. GRAĐAN.I KUĆANSTV.IZ PRORAČUNA</t>
  </si>
  <si>
    <t>Naknade građanima i kućanstvima - prijevoz učenika</t>
  </si>
  <si>
    <t>1.</t>
  </si>
  <si>
    <t>2.</t>
  </si>
  <si>
    <t>1 1</t>
  </si>
  <si>
    <t>1 2</t>
  </si>
  <si>
    <t>1 3</t>
  </si>
  <si>
    <t>1 4</t>
  </si>
  <si>
    <t>1 5</t>
  </si>
  <si>
    <t>2 1</t>
  </si>
  <si>
    <t>2 2</t>
  </si>
  <si>
    <t>2 3</t>
  </si>
  <si>
    <t>2 4</t>
  </si>
  <si>
    <t>2 5</t>
  </si>
  <si>
    <t>3.</t>
  </si>
  <si>
    <t>3 1</t>
  </si>
  <si>
    <t>3 2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</si>
  <si>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</si>
  <si>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</si>
  <si>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</si>
  <si>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</si>
  <si>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</si>
  <si>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</si>
  <si>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</si>
  <si>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</si>
  <si>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</si>
  <si>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</si>
  <si>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</si>
  <si>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</si>
  <si>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</si>
  <si>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</si>
  <si>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</si>
  <si>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osnivač</t>
  </si>
  <si>
    <t>izravno ugovaranje</t>
  </si>
  <si>
    <t>RASHODI ZA NABAVU DUGOTRAJNE IMOVINE</t>
  </si>
  <si>
    <t>KNJIGE U KNJIŽNICAMA</t>
  </si>
  <si>
    <t>Knjige u knjižnici</t>
  </si>
  <si>
    <t>19.</t>
  </si>
  <si>
    <t>20.</t>
  </si>
  <si>
    <t>osnivač+</t>
  </si>
  <si>
    <t xml:space="preserve">sufinanc. </t>
  </si>
  <si>
    <t>vlast.prih.</t>
  </si>
  <si>
    <t>vlast.prih.+</t>
  </si>
  <si>
    <t xml:space="preserve">    -II-</t>
  </si>
  <si>
    <r>
      <t>PROCJENJENAVRIJEDNOST NABAVE     (bez PDV-a</t>
    </r>
    <r>
      <rPr>
        <b/>
        <sz val="10"/>
        <rFont val="Arial"/>
        <family val="2"/>
      </rPr>
      <t>)</t>
    </r>
  </si>
  <si>
    <t>RASHODI ZA MATERIJAL I ENERGIJU</t>
  </si>
  <si>
    <t>Namirnice</t>
  </si>
  <si>
    <t>Krofne,kroasani,pogačice</t>
  </si>
  <si>
    <t>Voće i povrće</t>
  </si>
  <si>
    <r>
      <t xml:space="preserve">  POSTUPAK  I NAČIN NABAVE</t>
    </r>
    <r>
      <rPr>
        <b/>
        <sz val="10"/>
        <rFont val="Arial"/>
        <family val="2"/>
      </rPr>
      <t xml:space="preserve"> </t>
    </r>
  </si>
  <si>
    <t>osnivač-javna nab.</t>
  </si>
  <si>
    <t>RED. BR.</t>
  </si>
  <si>
    <t>Ravnateljica</t>
  </si>
  <si>
    <t>______________</t>
  </si>
  <si>
    <t>Uredski materijal -litarat.,fotok.papir i drugi uredski mater.</t>
  </si>
  <si>
    <t>Ostale usluge</t>
  </si>
  <si>
    <t>Uredska oprema i namještaj</t>
  </si>
  <si>
    <t>Pristojbe i naknade</t>
  </si>
  <si>
    <t>U Plan nabave uvrstili smo robu, artikle i usluge male vrijednosti (bagatelna nabava)koje ne prelaze iznos od 200.000 kn bez PDV-</t>
  </si>
  <si>
    <t>i ima sklopljene ugovore.</t>
  </si>
  <si>
    <t>Uređaji strojevi i oprema za ostale namjene</t>
  </si>
  <si>
    <t>Marijana Starčić</t>
  </si>
  <si>
    <t xml:space="preserve"> (NN br.14/02.,Zakona o izmjenama i dopunama Zakona o javnoj nabavi (NN 83/2013. ,143/2013. i 13/2014.) te članka 118 Statuta</t>
  </si>
  <si>
    <t xml:space="preserve">                O Š FAŽANA, ravnateljica  donosi :</t>
  </si>
  <si>
    <t xml:space="preserve">                                      P L A N      N A B A V E     Z A     2 0 15 .</t>
  </si>
  <si>
    <t xml:space="preserve">  a prate Financijski plan za 2015. godinu. Za energente,prijevoz učenika iosiguranje imovine, osnivač IŽ provodi  postupak javne nabave </t>
  </si>
  <si>
    <t>03.02.2015.</t>
  </si>
  <si>
    <t>401-01/15-01-01</t>
  </si>
  <si>
    <t>2168-02-04-15-01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</si>
</sst>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\ ???/???"/>
  </numFmts>
  <fonts count="47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0"/>
      <color indexed="49"/>
      <name val="Arial"/>
      <family val="0"/>
    </font>
    <font>
      <sz val="10"/>
      <color indexed="21"/>
      <name val="Arial"/>
      <family val="0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4" tint="-0.24997000396251678"/>
      <name val="Arial"/>
      <family val="2"/>
    </font>
    <font>
      <sz val="10"/>
      <color theme="8" tint="-0.4999699890613556"/>
      <name val="Arial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3" xfId="0" applyFont="1" applyBorder="1" applyAlignment="1">
      <alignment vertical="center"/>
    </xf>
    <xf numFmtId="3" fontId="5" fillId="0" borderId="11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3" fontId="44" fillId="33" borderId="14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6" xfId="0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16" fontId="0" fillId="33" borderId="16" xfId="0" applyNumberForma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3" max="3" width="49.140625" style="0" customWidth="1"/>
    <col min="4" max="4" width="12.7109375" style="0" customWidth="1"/>
    <col min="5" max="5" width="10.28125" style="0" customWidth="1"/>
    <col min="6" max="7" width="10.140625" style="0" customWidth="1"/>
    <col min="8" max="8" width="17.281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5" spans="1:2" ht="12.75">
      <c r="A5" t="s">
        <v>7</v>
      </c>
      <c r="B5" t="s">
        <v>108</v>
      </c>
    </row>
    <row r="6" spans="1:2" ht="12.75">
      <c r="A6" t="s">
        <v>8</v>
      </c>
      <c r="B6" t="s">
        <v>109</v>
      </c>
    </row>
    <row r="7" spans="1:2" ht="12.75">
      <c r="A7" t="s">
        <v>9</v>
      </c>
      <c r="B7" t="s">
        <v>107</v>
      </c>
    </row>
    <row r="9" ht="12.75">
      <c r="B9" t="s">
        <v>10</v>
      </c>
    </row>
    <row r="10" ht="12.75">
      <c r="B10" s="36" t="s">
        <v>103</v>
      </c>
    </row>
    <row r="11" ht="12.75">
      <c r="A11" s="36" t="s">
        <v>104</v>
      </c>
    </row>
    <row r="13" spans="1:5" ht="20.25">
      <c r="A13" s="2" t="s">
        <v>105</v>
      </c>
      <c r="E13" s="1"/>
    </row>
    <row r="14" ht="13.5" thickBot="1"/>
    <row r="15" spans="1:9" ht="47.25" thickBot="1">
      <c r="A15" s="14" t="s">
        <v>92</v>
      </c>
      <c r="B15" s="9" t="s">
        <v>3</v>
      </c>
      <c r="C15" s="9" t="s">
        <v>0</v>
      </c>
      <c r="D15" s="10" t="s">
        <v>85</v>
      </c>
      <c r="E15" s="11" t="s">
        <v>11</v>
      </c>
      <c r="F15" s="12" t="s">
        <v>1</v>
      </c>
      <c r="G15" s="13" t="s">
        <v>2</v>
      </c>
      <c r="H15" s="23" t="s">
        <v>90</v>
      </c>
      <c r="I15" s="3"/>
    </row>
    <row r="16" spans="1:9" ht="12.75">
      <c r="A16" s="22"/>
      <c r="B16" s="7">
        <v>322</v>
      </c>
      <c r="C16" s="8" t="s">
        <v>86</v>
      </c>
      <c r="D16" s="32">
        <f>SUM(D17+D23+D30)</f>
        <v>507433.6</v>
      </c>
      <c r="E16" s="32">
        <f>SUM(E17+E23+E30+E33+E34+E35)</f>
        <v>134416.8</v>
      </c>
      <c r="F16" s="32">
        <f>SUM(F17+F23+F30+F33+F34+F35)</f>
        <v>672084</v>
      </c>
      <c r="G16" s="8"/>
      <c r="H16" s="24"/>
      <c r="I16" s="3"/>
    </row>
    <row r="17" spans="1:8" ht="12" customHeight="1">
      <c r="A17" s="64" t="s">
        <v>43</v>
      </c>
      <c r="B17" s="47">
        <v>3221</v>
      </c>
      <c r="C17" s="46" t="s">
        <v>12</v>
      </c>
      <c r="D17" s="48">
        <f>SUM(F17-E17)</f>
        <v>66233.6</v>
      </c>
      <c r="E17" s="48">
        <f>SUM(F17*20%)</f>
        <v>16558.4</v>
      </c>
      <c r="F17" s="65">
        <f>SUM(F18:F22)</f>
        <v>82792</v>
      </c>
      <c r="G17" s="46" t="s">
        <v>80</v>
      </c>
      <c r="H17" s="66"/>
    </row>
    <row r="18" spans="1:8" ht="12.75">
      <c r="A18" s="67" t="s">
        <v>45</v>
      </c>
      <c r="B18" s="50"/>
      <c r="C18" s="39" t="s">
        <v>95</v>
      </c>
      <c r="D18" s="40">
        <f aca="true" t="shared" si="0" ref="D18:D35">SUM(F18-E18)</f>
        <v>22400</v>
      </c>
      <c r="E18" s="40">
        <f>SUM(F18*20%)</f>
        <v>5600</v>
      </c>
      <c r="F18" s="40">
        <v>28000</v>
      </c>
      <c r="G18" s="39" t="s">
        <v>83</v>
      </c>
      <c r="H18" s="41" t="s">
        <v>74</v>
      </c>
    </row>
    <row r="19" spans="1:8" ht="12.75">
      <c r="A19" s="37" t="s">
        <v>46</v>
      </c>
      <c r="B19" s="50"/>
      <c r="C19" s="39" t="s">
        <v>13</v>
      </c>
      <c r="D19" s="40">
        <f t="shared" si="0"/>
        <v>16000</v>
      </c>
      <c r="E19" s="40">
        <f aca="true" t="shared" si="1" ref="E19:E35">SUM(F19*20%)</f>
        <v>4000</v>
      </c>
      <c r="F19" s="40">
        <v>20000</v>
      </c>
      <c r="G19" s="39" t="s">
        <v>81</v>
      </c>
      <c r="H19" s="41" t="s">
        <v>74</v>
      </c>
    </row>
    <row r="20" spans="1:8" ht="12.75">
      <c r="A20" s="37" t="s">
        <v>47</v>
      </c>
      <c r="B20" s="50"/>
      <c r="C20" s="39" t="s">
        <v>14</v>
      </c>
      <c r="D20" s="40">
        <f t="shared" si="0"/>
        <v>12000</v>
      </c>
      <c r="E20" s="40">
        <f t="shared" si="1"/>
        <v>3000</v>
      </c>
      <c r="F20" s="40">
        <v>15000</v>
      </c>
      <c r="G20" s="39" t="s">
        <v>84</v>
      </c>
      <c r="H20" s="41" t="s">
        <v>74</v>
      </c>
    </row>
    <row r="21" spans="1:8" ht="12.75">
      <c r="A21" s="37" t="s">
        <v>48</v>
      </c>
      <c r="B21" s="50"/>
      <c r="C21" s="39" t="s">
        <v>15</v>
      </c>
      <c r="D21" s="40">
        <f t="shared" si="0"/>
        <v>4800</v>
      </c>
      <c r="E21" s="40">
        <f t="shared" si="1"/>
        <v>1200</v>
      </c>
      <c r="F21" s="40">
        <v>6000</v>
      </c>
      <c r="G21" s="39" t="s">
        <v>84</v>
      </c>
      <c r="H21" s="41" t="s">
        <v>74</v>
      </c>
    </row>
    <row r="22" spans="1:8" ht="12.75">
      <c r="A22" s="37" t="s">
        <v>49</v>
      </c>
      <c r="B22" s="50"/>
      <c r="C22" s="39" t="s">
        <v>16</v>
      </c>
      <c r="D22" s="40">
        <f t="shared" si="0"/>
        <v>11033.6</v>
      </c>
      <c r="E22" s="40">
        <f t="shared" si="1"/>
        <v>2758.4</v>
      </c>
      <c r="F22" s="40">
        <v>13792</v>
      </c>
      <c r="G22" s="39" t="s">
        <v>84</v>
      </c>
      <c r="H22" s="41" t="s">
        <v>74</v>
      </c>
    </row>
    <row r="23" spans="1:8" ht="12.75">
      <c r="A23" s="68" t="s">
        <v>44</v>
      </c>
      <c r="B23" s="47">
        <v>3222</v>
      </c>
      <c r="C23" s="46" t="s">
        <v>87</v>
      </c>
      <c r="D23" s="48">
        <f t="shared" si="0"/>
        <v>240160</v>
      </c>
      <c r="E23" s="40">
        <f t="shared" si="1"/>
        <v>60040</v>
      </c>
      <c r="F23" s="48">
        <f>SUM(F24:F29)</f>
        <v>300200</v>
      </c>
      <c r="G23" s="46" t="s">
        <v>81</v>
      </c>
      <c r="H23" s="41" t="s">
        <v>74</v>
      </c>
    </row>
    <row r="24" spans="1:8" ht="12.75">
      <c r="A24" s="37" t="s">
        <v>50</v>
      </c>
      <c r="B24" s="50"/>
      <c r="C24" s="39" t="s">
        <v>17</v>
      </c>
      <c r="D24" s="40">
        <f t="shared" si="0"/>
        <v>20000</v>
      </c>
      <c r="E24" s="40">
        <f t="shared" si="1"/>
        <v>5000</v>
      </c>
      <c r="F24" s="40">
        <v>25000</v>
      </c>
      <c r="G24" s="39" t="s">
        <v>81</v>
      </c>
      <c r="H24" s="41" t="s">
        <v>74</v>
      </c>
    </row>
    <row r="25" spans="1:8" ht="12.75">
      <c r="A25" s="37" t="s">
        <v>51</v>
      </c>
      <c r="B25" s="50"/>
      <c r="C25" s="39" t="s">
        <v>88</v>
      </c>
      <c r="D25" s="40">
        <f t="shared" si="0"/>
        <v>28000</v>
      </c>
      <c r="E25" s="40">
        <f t="shared" si="1"/>
        <v>7000</v>
      </c>
      <c r="F25" s="40">
        <v>35000</v>
      </c>
      <c r="G25" s="39" t="s">
        <v>81</v>
      </c>
      <c r="H25" s="41" t="s">
        <v>74</v>
      </c>
    </row>
    <row r="26" spans="1:8" ht="12.75">
      <c r="A26" s="37" t="s">
        <v>52</v>
      </c>
      <c r="B26" s="50"/>
      <c r="C26" s="39" t="s">
        <v>18</v>
      </c>
      <c r="D26" s="40">
        <f t="shared" si="0"/>
        <v>36000</v>
      </c>
      <c r="E26" s="40">
        <f t="shared" si="1"/>
        <v>9000</v>
      </c>
      <c r="F26" s="40">
        <v>45000</v>
      </c>
      <c r="G26" s="39" t="s">
        <v>81</v>
      </c>
      <c r="H26" s="41" t="s">
        <v>74</v>
      </c>
    </row>
    <row r="27" spans="1:8" ht="12.75">
      <c r="A27" s="37" t="s">
        <v>53</v>
      </c>
      <c r="B27" s="50"/>
      <c r="C27" s="39" t="s">
        <v>19</v>
      </c>
      <c r="D27" s="40">
        <f t="shared" si="0"/>
        <v>40000</v>
      </c>
      <c r="E27" s="40">
        <f t="shared" si="1"/>
        <v>10000</v>
      </c>
      <c r="F27" s="40">
        <v>50000</v>
      </c>
      <c r="G27" s="39" t="s">
        <v>81</v>
      </c>
      <c r="H27" s="41" t="s">
        <v>74</v>
      </c>
    </row>
    <row r="28" spans="1:8" ht="12.75">
      <c r="A28" s="37"/>
      <c r="B28" s="50"/>
      <c r="C28" s="39" t="s">
        <v>89</v>
      </c>
      <c r="D28" s="40">
        <f t="shared" si="0"/>
        <v>24000</v>
      </c>
      <c r="E28" s="40">
        <f t="shared" si="1"/>
        <v>6000</v>
      </c>
      <c r="F28" s="40">
        <v>30000</v>
      </c>
      <c r="G28" s="39" t="s">
        <v>81</v>
      </c>
      <c r="H28" s="41" t="s">
        <v>74</v>
      </c>
    </row>
    <row r="29" spans="1:8" ht="12.75">
      <c r="A29" s="37" t="s">
        <v>54</v>
      </c>
      <c r="B29" s="50"/>
      <c r="C29" s="39" t="s">
        <v>20</v>
      </c>
      <c r="D29" s="40">
        <f t="shared" si="0"/>
        <v>92160</v>
      </c>
      <c r="E29" s="40">
        <f t="shared" si="1"/>
        <v>23040</v>
      </c>
      <c r="F29" s="40">
        <v>115200</v>
      </c>
      <c r="G29" s="39" t="s">
        <v>81</v>
      </c>
      <c r="H29" s="42" t="s">
        <v>74</v>
      </c>
    </row>
    <row r="30" spans="1:8" ht="12.75">
      <c r="A30" s="19" t="s">
        <v>55</v>
      </c>
      <c r="B30" s="4">
        <v>3223</v>
      </c>
      <c r="C30" s="5" t="s">
        <v>21</v>
      </c>
      <c r="D30" s="6">
        <f t="shared" si="0"/>
        <v>201040</v>
      </c>
      <c r="E30" s="33">
        <f t="shared" si="1"/>
        <v>50260</v>
      </c>
      <c r="F30" s="6">
        <f>SUM(F31:F32)</f>
        <v>251300</v>
      </c>
      <c r="G30" s="5" t="s">
        <v>80</v>
      </c>
      <c r="H30" s="18" t="s">
        <v>74</v>
      </c>
    </row>
    <row r="31" spans="1:8" ht="12.75">
      <c r="A31" s="19" t="s">
        <v>56</v>
      </c>
      <c r="B31" s="34"/>
      <c r="C31" s="35" t="s">
        <v>22</v>
      </c>
      <c r="D31" s="33">
        <f t="shared" si="0"/>
        <v>87040</v>
      </c>
      <c r="E31" s="33">
        <f t="shared" si="1"/>
        <v>21760</v>
      </c>
      <c r="F31" s="33">
        <v>108800</v>
      </c>
      <c r="G31" s="35" t="s">
        <v>80</v>
      </c>
      <c r="H31" s="18" t="s">
        <v>73</v>
      </c>
    </row>
    <row r="32" spans="1:8" ht="12.75">
      <c r="A32" s="19" t="s">
        <v>57</v>
      </c>
      <c r="B32" s="34"/>
      <c r="C32" s="35" t="s">
        <v>23</v>
      </c>
      <c r="D32" s="33">
        <f t="shared" si="0"/>
        <v>114000</v>
      </c>
      <c r="E32" s="33">
        <f t="shared" si="1"/>
        <v>28500</v>
      </c>
      <c r="F32" s="33">
        <v>142500</v>
      </c>
      <c r="G32" s="35" t="s">
        <v>82</v>
      </c>
      <c r="H32" s="18" t="s">
        <v>91</v>
      </c>
    </row>
    <row r="33" spans="1:8" ht="12.75">
      <c r="A33" s="19" t="s">
        <v>58</v>
      </c>
      <c r="B33" s="34">
        <v>3224</v>
      </c>
      <c r="C33" s="35" t="s">
        <v>24</v>
      </c>
      <c r="D33" s="33">
        <f t="shared" si="0"/>
        <v>10633.6</v>
      </c>
      <c r="E33" s="33">
        <f t="shared" si="1"/>
        <v>2658.4</v>
      </c>
      <c r="F33" s="33">
        <v>13292</v>
      </c>
      <c r="G33" s="35" t="s">
        <v>80</v>
      </c>
      <c r="H33" s="18" t="s">
        <v>74</v>
      </c>
    </row>
    <row r="34" spans="1:8" ht="12.75">
      <c r="A34" s="19" t="s">
        <v>59</v>
      </c>
      <c r="B34" s="34">
        <v>3225</v>
      </c>
      <c r="C34" s="35" t="s">
        <v>25</v>
      </c>
      <c r="D34" s="33">
        <f t="shared" si="0"/>
        <v>17600</v>
      </c>
      <c r="E34" s="33">
        <f t="shared" si="1"/>
        <v>4400</v>
      </c>
      <c r="F34" s="33">
        <v>22000</v>
      </c>
      <c r="G34" s="35" t="s">
        <v>80</v>
      </c>
      <c r="H34" s="18" t="s">
        <v>74</v>
      </c>
    </row>
    <row r="35" spans="1:8" ht="12.75">
      <c r="A35" s="19" t="s">
        <v>60</v>
      </c>
      <c r="B35" s="34">
        <v>3227</v>
      </c>
      <c r="C35" s="35" t="s">
        <v>26</v>
      </c>
      <c r="D35" s="33">
        <f t="shared" si="0"/>
        <v>2000</v>
      </c>
      <c r="E35" s="33">
        <f t="shared" si="1"/>
        <v>500</v>
      </c>
      <c r="F35" s="33">
        <v>2500</v>
      </c>
      <c r="G35" s="35" t="s">
        <v>80</v>
      </c>
      <c r="H35" s="18" t="s">
        <v>74</v>
      </c>
    </row>
    <row r="36" spans="1:8" ht="13.5" thickBot="1">
      <c r="A36" s="20"/>
      <c r="B36" s="15"/>
      <c r="C36" s="16"/>
      <c r="D36" s="17"/>
      <c r="E36" s="17"/>
      <c r="F36" s="17"/>
      <c r="G36" s="16"/>
      <c r="H36" s="21"/>
    </row>
    <row r="37" spans="1:8" ht="47.25" thickBot="1">
      <c r="A37" s="31" t="s">
        <v>92</v>
      </c>
      <c r="B37" s="9" t="s">
        <v>3</v>
      </c>
      <c r="C37" s="9" t="s">
        <v>0</v>
      </c>
      <c r="D37" s="10" t="s">
        <v>85</v>
      </c>
      <c r="E37" s="11" t="s">
        <v>11</v>
      </c>
      <c r="F37" s="12" t="s">
        <v>1</v>
      </c>
      <c r="G37" s="13" t="s">
        <v>2</v>
      </c>
      <c r="H37" s="23" t="s">
        <v>90</v>
      </c>
    </row>
    <row r="38" spans="1:8" ht="12.75">
      <c r="A38" s="25"/>
      <c r="B38" s="26">
        <v>323</v>
      </c>
      <c r="C38" s="27" t="s">
        <v>27</v>
      </c>
      <c r="D38" s="28">
        <f>SUM(D39+D40+D41+D42+D43+D44+D45)</f>
        <v>61000</v>
      </c>
      <c r="E38" s="28">
        <f>SUM(E39+E40+E41+E42+E43+E44+E45)</f>
        <v>15250</v>
      </c>
      <c r="F38" s="28">
        <f>SUM(F39+F40+F41+F42+F43+F44+F45+F46)</f>
        <v>77250</v>
      </c>
      <c r="G38" s="29" t="s">
        <v>80</v>
      </c>
      <c r="H38" s="30"/>
    </row>
    <row r="39" spans="1:8" ht="12.75">
      <c r="A39" s="19" t="s">
        <v>61</v>
      </c>
      <c r="B39" s="34">
        <v>3231</v>
      </c>
      <c r="C39" s="35" t="s">
        <v>28</v>
      </c>
      <c r="D39" s="33">
        <f>SUM(F39-E39)</f>
        <v>12000</v>
      </c>
      <c r="E39" s="33">
        <f>SUM(F39*20%)</f>
        <v>3000</v>
      </c>
      <c r="F39" s="33">
        <v>15000</v>
      </c>
      <c r="G39" s="35" t="s">
        <v>80</v>
      </c>
      <c r="H39" s="18" t="s">
        <v>74</v>
      </c>
    </row>
    <row r="40" spans="1:8" ht="12.75">
      <c r="A40" s="37" t="s">
        <v>62</v>
      </c>
      <c r="B40" s="38">
        <v>3232</v>
      </c>
      <c r="C40" s="39" t="s">
        <v>29</v>
      </c>
      <c r="D40" s="40">
        <f aca="true" t="shared" si="2" ref="D40:D63">SUM(F40-E40)</f>
        <v>20000</v>
      </c>
      <c r="E40" s="40">
        <f aca="true" t="shared" si="3" ref="E40:E63">SUM(F40*20%)</f>
        <v>5000</v>
      </c>
      <c r="F40" s="40">
        <v>25000</v>
      </c>
      <c r="G40" s="39" t="s">
        <v>80</v>
      </c>
      <c r="H40" s="41"/>
    </row>
    <row r="41" spans="1:8" ht="12.75">
      <c r="A41" s="37" t="s">
        <v>63</v>
      </c>
      <c r="B41" s="38">
        <v>3233</v>
      </c>
      <c r="C41" s="39" t="s">
        <v>31</v>
      </c>
      <c r="D41" s="40">
        <f t="shared" si="2"/>
        <v>800</v>
      </c>
      <c r="E41" s="40">
        <f t="shared" si="3"/>
        <v>200</v>
      </c>
      <c r="F41" s="40">
        <v>1000</v>
      </c>
      <c r="G41" s="39" t="s">
        <v>80</v>
      </c>
      <c r="H41" s="41" t="s">
        <v>74</v>
      </c>
    </row>
    <row r="42" spans="1:8" ht="12.75">
      <c r="A42" s="37" t="s">
        <v>64</v>
      </c>
      <c r="B42" s="38">
        <v>3234</v>
      </c>
      <c r="C42" s="39" t="s">
        <v>30</v>
      </c>
      <c r="D42" s="40">
        <f t="shared" si="2"/>
        <v>20800</v>
      </c>
      <c r="E42" s="40">
        <f t="shared" si="3"/>
        <v>5200</v>
      </c>
      <c r="F42" s="40">
        <v>26000</v>
      </c>
      <c r="G42" s="39" t="s">
        <v>80</v>
      </c>
      <c r="H42" s="41" t="s">
        <v>74</v>
      </c>
    </row>
    <row r="43" spans="1:8" ht="12.75">
      <c r="A43" s="37" t="s">
        <v>65</v>
      </c>
      <c r="B43" s="38">
        <v>3236</v>
      </c>
      <c r="C43" s="39" t="s">
        <v>32</v>
      </c>
      <c r="D43" s="40">
        <f t="shared" si="2"/>
        <v>3600</v>
      </c>
      <c r="E43" s="40">
        <f t="shared" si="3"/>
        <v>900</v>
      </c>
      <c r="F43" s="40">
        <v>4500</v>
      </c>
      <c r="G43" s="39" t="s">
        <v>80</v>
      </c>
      <c r="H43" s="42" t="s">
        <v>74</v>
      </c>
    </row>
    <row r="44" spans="1:8" ht="12.75">
      <c r="A44" s="37" t="s">
        <v>66</v>
      </c>
      <c r="B44" s="38">
        <v>3237</v>
      </c>
      <c r="C44" s="39" t="s">
        <v>34</v>
      </c>
      <c r="D44" s="40">
        <f t="shared" si="2"/>
        <v>800</v>
      </c>
      <c r="E44" s="40">
        <f t="shared" si="3"/>
        <v>200</v>
      </c>
      <c r="F44" s="40">
        <v>1000</v>
      </c>
      <c r="G44" s="39" t="s">
        <v>80</v>
      </c>
      <c r="H44" s="41" t="s">
        <v>74</v>
      </c>
    </row>
    <row r="45" spans="1:8" ht="12.75">
      <c r="A45" s="37" t="s">
        <v>67</v>
      </c>
      <c r="B45" s="38">
        <v>3238</v>
      </c>
      <c r="C45" s="39" t="s">
        <v>33</v>
      </c>
      <c r="D45" s="40">
        <f t="shared" si="2"/>
        <v>3000</v>
      </c>
      <c r="E45" s="40">
        <f t="shared" si="3"/>
        <v>750</v>
      </c>
      <c r="F45" s="40">
        <v>3750</v>
      </c>
      <c r="G45" s="39" t="s">
        <v>80</v>
      </c>
      <c r="H45" s="41" t="s">
        <v>74</v>
      </c>
    </row>
    <row r="46" spans="1:8" ht="12.75">
      <c r="A46" s="37"/>
      <c r="B46" s="38">
        <v>3239</v>
      </c>
      <c r="C46" s="39" t="s">
        <v>96</v>
      </c>
      <c r="D46" s="40">
        <f t="shared" si="2"/>
        <v>800</v>
      </c>
      <c r="E46" s="40">
        <f t="shared" si="3"/>
        <v>200</v>
      </c>
      <c r="F46" s="40">
        <v>1000</v>
      </c>
      <c r="G46" s="39" t="s">
        <v>80</v>
      </c>
      <c r="H46" s="41" t="s">
        <v>74</v>
      </c>
    </row>
    <row r="47" spans="1:8" ht="12.75">
      <c r="A47" s="37"/>
      <c r="B47" s="43">
        <v>329</v>
      </c>
      <c r="C47" s="44" t="s">
        <v>35</v>
      </c>
      <c r="D47" s="45">
        <f>SUM(D48+D49+D51)</f>
        <v>10044</v>
      </c>
      <c r="E47" s="40">
        <f t="shared" si="3"/>
        <v>2511</v>
      </c>
      <c r="F47" s="45">
        <f>SUM(F48+F49+F51)</f>
        <v>12555</v>
      </c>
      <c r="G47" s="44" t="s">
        <v>73</v>
      </c>
      <c r="H47" s="41"/>
    </row>
    <row r="48" spans="1:8" ht="12.75">
      <c r="A48" s="37" t="s">
        <v>68</v>
      </c>
      <c r="B48" s="38">
        <v>3292</v>
      </c>
      <c r="C48" s="39" t="s">
        <v>36</v>
      </c>
      <c r="D48" s="40">
        <f t="shared" si="2"/>
        <v>8644</v>
      </c>
      <c r="E48" s="40">
        <f t="shared" si="3"/>
        <v>2161</v>
      </c>
      <c r="F48" s="40">
        <v>10805</v>
      </c>
      <c r="G48" s="46"/>
      <c r="H48" s="41" t="s">
        <v>74</v>
      </c>
    </row>
    <row r="49" spans="1:8" ht="12.75">
      <c r="A49" s="37" t="s">
        <v>69</v>
      </c>
      <c r="B49" s="38">
        <v>3294</v>
      </c>
      <c r="C49" s="39" t="s">
        <v>37</v>
      </c>
      <c r="D49" s="40">
        <f t="shared" si="2"/>
        <v>600</v>
      </c>
      <c r="E49" s="40">
        <f t="shared" si="3"/>
        <v>150</v>
      </c>
      <c r="F49" s="40">
        <v>750</v>
      </c>
      <c r="G49" s="46"/>
      <c r="H49" s="41" t="s">
        <v>74</v>
      </c>
    </row>
    <row r="50" spans="1:8" ht="12.75">
      <c r="A50" s="37"/>
      <c r="B50" s="38">
        <v>3295</v>
      </c>
      <c r="C50" s="39" t="s">
        <v>98</v>
      </c>
      <c r="D50" s="40">
        <f t="shared" si="2"/>
        <v>800</v>
      </c>
      <c r="E50" s="40">
        <f t="shared" si="3"/>
        <v>200</v>
      </c>
      <c r="F50" s="40">
        <v>1000</v>
      </c>
      <c r="G50" s="46"/>
      <c r="H50" s="41"/>
    </row>
    <row r="51" spans="1:8" ht="12.75">
      <c r="A51" s="37" t="s">
        <v>70</v>
      </c>
      <c r="B51" s="38">
        <v>3299</v>
      </c>
      <c r="C51" s="39" t="s">
        <v>38</v>
      </c>
      <c r="D51" s="40">
        <f t="shared" si="2"/>
        <v>800</v>
      </c>
      <c r="E51" s="40">
        <f t="shared" si="3"/>
        <v>200</v>
      </c>
      <c r="F51" s="40">
        <v>1000</v>
      </c>
      <c r="G51" s="46"/>
      <c r="H51" s="41" t="s">
        <v>74</v>
      </c>
    </row>
    <row r="52" spans="1:8" ht="12.75">
      <c r="A52" s="37"/>
      <c r="B52" s="47"/>
      <c r="C52" s="46"/>
      <c r="D52" s="48"/>
      <c r="E52" s="40">
        <f t="shared" si="3"/>
        <v>0</v>
      </c>
      <c r="F52" s="48"/>
      <c r="G52" s="49"/>
      <c r="H52" s="41"/>
    </row>
    <row r="53" spans="1:8" ht="12.75">
      <c r="A53" s="37"/>
      <c r="B53" s="43">
        <v>343</v>
      </c>
      <c r="C53" s="44" t="s">
        <v>39</v>
      </c>
      <c r="D53" s="45">
        <f>SUM(D54)</f>
        <v>3200</v>
      </c>
      <c r="E53" s="40">
        <f t="shared" si="3"/>
        <v>800</v>
      </c>
      <c r="F53" s="45">
        <f>SUM(F54)</f>
        <v>4000</v>
      </c>
      <c r="G53" s="44" t="s">
        <v>73</v>
      </c>
      <c r="H53" s="41"/>
    </row>
    <row r="54" spans="1:8" ht="12.75">
      <c r="A54" s="37" t="s">
        <v>71</v>
      </c>
      <c r="B54" s="38">
        <v>3431</v>
      </c>
      <c r="C54" s="39" t="s">
        <v>40</v>
      </c>
      <c r="D54" s="40">
        <f t="shared" si="2"/>
        <v>3200</v>
      </c>
      <c r="E54" s="40">
        <f t="shared" si="3"/>
        <v>800</v>
      </c>
      <c r="F54" s="40">
        <v>4000</v>
      </c>
      <c r="G54" s="49"/>
      <c r="H54" s="41" t="s">
        <v>74</v>
      </c>
    </row>
    <row r="55" spans="1:8" ht="12.75">
      <c r="A55" s="37"/>
      <c r="B55" s="50"/>
      <c r="C55" s="51"/>
      <c r="D55" s="48"/>
      <c r="E55" s="40">
        <f t="shared" si="3"/>
        <v>0</v>
      </c>
      <c r="F55" s="48"/>
      <c r="G55" s="49"/>
      <c r="H55" s="41"/>
    </row>
    <row r="56" spans="1:8" ht="12.75">
      <c r="A56" s="37"/>
      <c r="B56" s="43">
        <v>372</v>
      </c>
      <c r="C56" s="44" t="s">
        <v>41</v>
      </c>
      <c r="D56" s="45">
        <f>SUM(D57)</f>
        <v>80400</v>
      </c>
      <c r="E56" s="40">
        <f t="shared" si="3"/>
        <v>20100</v>
      </c>
      <c r="F56" s="45">
        <f>SUM(F57)</f>
        <v>100500</v>
      </c>
      <c r="G56" s="44" t="s">
        <v>73</v>
      </c>
      <c r="H56" s="52"/>
    </row>
    <row r="57" spans="1:8" ht="12.75">
      <c r="A57" s="37" t="s">
        <v>72</v>
      </c>
      <c r="B57" s="38">
        <v>3722</v>
      </c>
      <c r="C57" s="39" t="s">
        <v>42</v>
      </c>
      <c r="D57" s="40">
        <f t="shared" si="2"/>
        <v>80400</v>
      </c>
      <c r="E57" s="40">
        <f t="shared" si="3"/>
        <v>20100</v>
      </c>
      <c r="F57" s="40">
        <v>100500</v>
      </c>
      <c r="G57" s="49"/>
      <c r="H57" s="41" t="s">
        <v>73</v>
      </c>
    </row>
    <row r="58" spans="1:8" ht="12.75">
      <c r="A58" s="37"/>
      <c r="B58" s="47"/>
      <c r="C58" s="46"/>
      <c r="D58" s="48"/>
      <c r="E58" s="40">
        <f t="shared" si="3"/>
        <v>0</v>
      </c>
      <c r="F58" s="48"/>
      <c r="G58" s="49"/>
      <c r="H58" s="41"/>
    </row>
    <row r="59" spans="1:8" ht="12.75">
      <c r="A59" s="37"/>
      <c r="B59" s="43">
        <v>422</v>
      </c>
      <c r="C59" s="44" t="s">
        <v>75</v>
      </c>
      <c r="D59" s="45">
        <f>SUM(D60)</f>
        <v>15600</v>
      </c>
      <c r="E59" s="40">
        <f t="shared" si="3"/>
        <v>4400</v>
      </c>
      <c r="F59" s="45">
        <f>SUM(F60+F61)</f>
        <v>22000</v>
      </c>
      <c r="G59" s="44" t="s">
        <v>82</v>
      </c>
      <c r="H59" s="53"/>
    </row>
    <row r="60" spans="1:8" ht="12.75">
      <c r="A60" s="37" t="s">
        <v>78</v>
      </c>
      <c r="B60" s="38">
        <v>4221</v>
      </c>
      <c r="C60" s="39" t="s">
        <v>97</v>
      </c>
      <c r="D60" s="40">
        <f t="shared" si="2"/>
        <v>15600</v>
      </c>
      <c r="E60" s="40">
        <f t="shared" si="3"/>
        <v>3900</v>
      </c>
      <c r="F60" s="40">
        <v>19500</v>
      </c>
      <c r="G60" s="49"/>
      <c r="H60" s="41" t="s">
        <v>74</v>
      </c>
    </row>
    <row r="61" spans="1:8" ht="12.75">
      <c r="A61" s="37"/>
      <c r="B61" s="54">
        <v>4227</v>
      </c>
      <c r="C61" s="55" t="s">
        <v>101</v>
      </c>
      <c r="D61" s="56"/>
      <c r="E61" s="56">
        <f t="shared" si="3"/>
        <v>500</v>
      </c>
      <c r="F61" s="56">
        <v>2500</v>
      </c>
      <c r="G61" s="55"/>
      <c r="H61" s="41"/>
    </row>
    <row r="62" spans="1:8" ht="12.75">
      <c r="A62" s="57"/>
      <c r="B62" s="43">
        <v>424</v>
      </c>
      <c r="C62" s="44" t="s">
        <v>76</v>
      </c>
      <c r="D62" s="45">
        <f>SUM(D63)</f>
        <v>0</v>
      </c>
      <c r="E62" s="40">
        <f t="shared" si="3"/>
        <v>0</v>
      </c>
      <c r="F62" s="44">
        <f>SUM(F63)</f>
        <v>0</v>
      </c>
      <c r="G62" s="44" t="s">
        <v>82</v>
      </c>
      <c r="H62" s="41"/>
    </row>
    <row r="63" spans="1:8" ht="13.5" thickBot="1">
      <c r="A63" s="58" t="s">
        <v>79</v>
      </c>
      <c r="B63" s="59">
        <v>4241</v>
      </c>
      <c r="C63" s="60" t="s">
        <v>77</v>
      </c>
      <c r="D63" s="61">
        <f t="shared" si="2"/>
        <v>0</v>
      </c>
      <c r="E63" s="40">
        <f t="shared" si="3"/>
        <v>0</v>
      </c>
      <c r="F63" s="60">
        <v>0</v>
      </c>
      <c r="G63" s="62"/>
      <c r="H63" s="63" t="s">
        <v>74</v>
      </c>
    </row>
    <row r="65" ht="12.75">
      <c r="B65" t="s">
        <v>99</v>
      </c>
    </row>
    <row r="66" ht="12.75">
      <c r="A66" s="36" t="s">
        <v>106</v>
      </c>
    </row>
    <row r="67" ht="12.75">
      <c r="A67" t="s">
        <v>100</v>
      </c>
    </row>
    <row r="68" ht="12.75">
      <c r="D68" t="s">
        <v>93</v>
      </c>
    </row>
    <row r="69" ht="12.75">
      <c r="D69" t="s">
        <v>94</v>
      </c>
    </row>
    <row r="70" ht="12.75">
      <c r="D70" s="36" t="s">
        <v>102</v>
      </c>
    </row>
  </sheetData>
  <sheetProtection/>
  <printOptions/>
  <pageMargins left="0.7480314960629921" right="0.7480314960629921" top="0.7480314960629921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Dubravka</cp:lastModifiedBy>
  <cp:lastPrinted>2016-02-09T12:41:27Z</cp:lastPrinted>
  <dcterms:created xsi:type="dcterms:W3CDTF">2012-02-28T07:22:05Z</dcterms:created>
  <dcterms:modified xsi:type="dcterms:W3CDTF">2016-02-18T17:58:24Z</dcterms:modified>
  <cp:category/>
  <cp:version/>
  <cp:contentType/>
  <cp:contentStatus/>
</cp:coreProperties>
</file>