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3485" activeTab="2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J35" i="1" l="1"/>
  <c r="J31" i="1"/>
  <c r="J26" i="1"/>
  <c r="K13" i="1"/>
  <c r="J20" i="1"/>
  <c r="I136" i="2"/>
  <c r="H136" i="2"/>
  <c r="I137" i="2"/>
  <c r="H137" i="2"/>
  <c r="D136" i="2"/>
  <c r="D137" i="2"/>
  <c r="I138" i="2"/>
  <c r="H138" i="2"/>
  <c r="J13" i="1" l="1"/>
  <c r="E35" i="1"/>
  <c r="D34" i="2" l="1"/>
  <c r="D30" i="2"/>
  <c r="D29" i="2"/>
  <c r="D19" i="2"/>
  <c r="D18" i="2" s="1"/>
  <c r="D138" i="2" l="1"/>
  <c r="D17" i="2"/>
  <c r="E26" i="1"/>
  <c r="E20" i="1"/>
  <c r="E13" i="1" l="1"/>
</calcChain>
</file>

<file path=xl/sharedStrings.xml><?xml version="1.0" encoding="utf-8"?>
<sst xmlns="http://schemas.openxmlformats.org/spreadsheetml/2006/main" count="234" uniqueCount="150">
  <si>
    <t>ŠIFRA</t>
  </si>
  <si>
    <t>RAČUN</t>
  </si>
  <si>
    <t>OPIS RASHODA</t>
  </si>
  <si>
    <t>PLAN 2020.</t>
  </si>
  <si>
    <t>PLAN 2020. SA IZMJENAMA</t>
  </si>
  <si>
    <t>2. IZMJENE I DOPUNE</t>
  </si>
  <si>
    <t>1. IZMJENE I DOPUNE</t>
  </si>
  <si>
    <t>PROJEKCIJA PLANA 2021.</t>
  </si>
  <si>
    <t>PROJEKCIJA PLANA 2022.</t>
  </si>
  <si>
    <t>REDOVNA DJELATNOST OSNOVNIH ŠKOLA - MINIMALNI  STANDARD</t>
  </si>
  <si>
    <t>A210101</t>
  </si>
  <si>
    <t>Decentralizirana sredstva za osnovne škole</t>
  </si>
  <si>
    <t>Materijalni rashodi OŠ po kriterijima</t>
  </si>
  <si>
    <t>RASHODI POSLOVANJA</t>
  </si>
  <si>
    <t>MATERIJALNI RASHODI</t>
  </si>
  <si>
    <t>NAKNADE TROŠKOVA ZAPOSLENIMA</t>
  </si>
  <si>
    <t>RASHODI ZA MATERIJAL I ENENRGIJU</t>
  </si>
  <si>
    <t>RASHODI ZA USLUGE</t>
  </si>
  <si>
    <t>OSTALI NESPOMENUTI RASHODI POSLOVANJA</t>
  </si>
  <si>
    <t>FINANCIJSKI RASHODI</t>
  </si>
  <si>
    <t>OSTALI FINANCIJSKI RASHODI</t>
  </si>
  <si>
    <t>A210102</t>
  </si>
  <si>
    <t>Materijalni rashodi OŠ po stvarnom trošku</t>
  </si>
  <si>
    <t>ZDRAVSTVENE I VETERINARSKE USLUGE</t>
  </si>
  <si>
    <t>NAKNADE GRAĐANIMA I KUĆANSTVIMA</t>
  </si>
  <si>
    <t>A210104</t>
  </si>
  <si>
    <t>Plaće i drugi rashodi za zaposlene osnovnih škola</t>
  </si>
  <si>
    <t>Ministarstvo znanosti i obrazovanja za proračunske korisnike</t>
  </si>
  <si>
    <t xml:space="preserve">PLAĆE </t>
  </si>
  <si>
    <t>OSTALI RASHODI ZA ZAPOSLENE</t>
  </si>
  <si>
    <t>DOPRINSOI NA PLAĆE</t>
  </si>
  <si>
    <t>NAKNADE ZA PRIJEVOZ ZA RAD NA TERENU I ODVOJENI ŽIVOT</t>
  </si>
  <si>
    <t>REDOVNA DJELATNOST OSNOVNIH ŠKOLA - IZNAD STANDARDA</t>
  </si>
  <si>
    <t>A210201</t>
  </si>
  <si>
    <t>Materijalni rashodi OŠ po stvarnom trošku iznad standarda</t>
  </si>
  <si>
    <t>Nenamjenski prihodi i primitci</t>
  </si>
  <si>
    <t>RASHODI ZA MATERIJAL I ENERGIJU</t>
  </si>
  <si>
    <t>NAKNADE GRA. I KUĆ. TEMELJU OSIGURANJA I DRUGE NAKNADE</t>
  </si>
  <si>
    <t>OSTALE NAKNADE GRAĐANIMA I KUČANSTVIMA IZ PRORAČUNA</t>
  </si>
  <si>
    <t>PROGRAM OBRAZOVANJA IZNAD STANDARDA</t>
  </si>
  <si>
    <t>A230106</t>
  </si>
  <si>
    <t>Školska kuhinja</t>
  </si>
  <si>
    <t>Prihodi za posebne namjene za osnovne škole</t>
  </si>
  <si>
    <t>Grad Pula za proračunske korisnike</t>
  </si>
  <si>
    <t>Grad Vodnjan za proračunske korisnike</t>
  </si>
  <si>
    <t>A230107</t>
  </si>
  <si>
    <t>Produženi boravak</t>
  </si>
  <si>
    <t>Općina fažana za proračunske korisnike</t>
  </si>
  <si>
    <t>Općina Fažana za proračunske korisnike</t>
  </si>
  <si>
    <t>PLAĆE</t>
  </si>
  <si>
    <t>DOPRINOSI NA PLAĆE</t>
  </si>
  <si>
    <t>RASHODI ZA NABAVU NEFINANCIJSKE IMOVINE</t>
  </si>
  <si>
    <t>Rashodi za nabavu proizvedene dugotrajne imovine</t>
  </si>
  <si>
    <t>POSTROJENJA I OPREMA</t>
  </si>
  <si>
    <t>A230115</t>
  </si>
  <si>
    <t>Ostali programi i projekti</t>
  </si>
  <si>
    <t>Vlastiti prihodi osnovnih škola</t>
  </si>
  <si>
    <t>KNJIGE</t>
  </si>
  <si>
    <t>RASHODI ZA MATERAIJAL I ENERGIJU</t>
  </si>
  <si>
    <t>RASHODI ZA SULUGE</t>
  </si>
  <si>
    <t>Školski list, časopisi i knjige</t>
  </si>
  <si>
    <t>OSTALE NAKNADE GRAĐANIMA I KUĆANSTVIMA IZ PRORAČUNA</t>
  </si>
  <si>
    <t>A230116</t>
  </si>
  <si>
    <t>A230184</t>
  </si>
  <si>
    <t>Zavičajna nastava</t>
  </si>
  <si>
    <t>NAKANDE TROŠKOVA ZAPOSLENIMA</t>
  </si>
  <si>
    <t>Ministarstvo znanosti  i obrazovanja za proračunske korisnike</t>
  </si>
  <si>
    <t xml:space="preserve">ŠIFRA </t>
  </si>
  <si>
    <t xml:space="preserve">RAČUN </t>
  </si>
  <si>
    <t>VRSTA PRIHODA</t>
  </si>
  <si>
    <t>PRIHODI POSLOVANJA</t>
  </si>
  <si>
    <t>PRIHODI OD IMOVINE</t>
  </si>
  <si>
    <t>Prihodi od financijske imovine</t>
  </si>
  <si>
    <t>POMOĆI IZ INOZ.I OD SUBJEKTA UNUTAR OPĆEG PRORAČUNA</t>
  </si>
  <si>
    <r>
      <t xml:space="preserve">Pomoći prorač.korisn.iz prorač.koji nije nadlež.- </t>
    </r>
    <r>
      <rPr>
        <sz val="8"/>
        <rFont val="Arial"/>
        <family val="2"/>
        <charset val="238"/>
      </rPr>
      <t>PRODUŽENI BORAVAK</t>
    </r>
  </si>
  <si>
    <r>
      <t xml:space="preserve">Pomoći prorač.korisn.iz prorač.koji nije nadlež.- </t>
    </r>
    <r>
      <rPr>
        <sz val="8"/>
        <rFont val="Arial"/>
        <family val="2"/>
        <charset val="238"/>
      </rPr>
      <t>SOC.PROGRAM (OPĆINA I GRADOVI)</t>
    </r>
  </si>
  <si>
    <r>
      <t>Pomoći prorač.korisn.iz prorač.koji nije nadlež. -</t>
    </r>
    <r>
      <rPr>
        <sz val="9"/>
        <rFont val="Arial"/>
        <family val="2"/>
        <charset val="238"/>
      </rPr>
      <t>MZO - PLAĆE+UDŽBENICI</t>
    </r>
  </si>
  <si>
    <r>
      <t>Pomoći prorač.korisn.iz prorač.koji nije nadlež. -</t>
    </r>
    <r>
      <rPr>
        <sz val="9"/>
        <rFont val="Arial"/>
        <family val="2"/>
        <charset val="238"/>
      </rPr>
      <t>MZO - lektira+računala</t>
    </r>
  </si>
  <si>
    <t>PRIHODI OD ADMINISTR.PRISTOJBI I PO POSEBNIM UVJETIMA</t>
  </si>
  <si>
    <r>
      <t xml:space="preserve">Prihodi po posebnim propisima - </t>
    </r>
    <r>
      <rPr>
        <sz val="8"/>
        <rFont val="Arial"/>
        <family val="2"/>
        <charset val="238"/>
      </rPr>
      <t>SUFINANCIRANJE CIJENE USLUGA</t>
    </r>
  </si>
  <si>
    <r>
      <t xml:space="preserve">Prihodi po posebnim propisima - </t>
    </r>
    <r>
      <rPr>
        <sz val="8"/>
        <rFont val="Arial"/>
        <family val="2"/>
        <charset val="238"/>
      </rPr>
      <t>OSTALI NESPOMENUTI RASHODI POSLOVANJA</t>
    </r>
  </si>
  <si>
    <r>
      <t xml:space="preserve">Prihodi po posebnim propisima - </t>
    </r>
    <r>
      <rPr>
        <sz val="8"/>
        <rFont val="Arial"/>
        <family val="2"/>
        <charset val="238"/>
      </rPr>
      <t>STRUČNO OSPOSOBLJ.BEZ ZASNIV.RADN.ODNOSA</t>
    </r>
  </si>
  <si>
    <t>PRIHODI OD PRODAJE PROIZV. I ROBE TE PRUŽENIH USLUGA I DONACIJA</t>
  </si>
  <si>
    <t>Prihodi od pruženih usluga</t>
  </si>
  <si>
    <t>PRIHODI IZ PRORAČUNA</t>
  </si>
  <si>
    <t>Prihodi iz prorač. IŽ za mat. rashode OŠ po kriterijima (MT)</t>
  </si>
  <si>
    <t>Prihodi iz prorač. IŽ za mat. rashode OŠ po stvarn. tr. iznad stand. (energ. i osig.)</t>
  </si>
  <si>
    <t>Prihodi iz prorač. IŽ za mat. rashode OŠ po stvarn. tr. iznad stand. (prijevoz uč.)</t>
  </si>
  <si>
    <t>Prihodi za projekt EU (pomoćn.u nastavi)</t>
  </si>
  <si>
    <t>Prihodi iz prorač. IŽ. (Zavičajna nastava)</t>
  </si>
  <si>
    <t>A240102</t>
  </si>
  <si>
    <t>Prihodi iz prorač. IŽ - Investicijsko održavanje  iznad standarda</t>
  </si>
  <si>
    <t>Prijedlog plana 
za 2019.</t>
  </si>
  <si>
    <t>Projekcija plana
za 2020.</t>
  </si>
  <si>
    <t>Projekcija plana 
za 2021.</t>
  </si>
  <si>
    <t>PRIHODI UKUPNO</t>
  </si>
  <si>
    <t>6 PRIHODI POSLOVANJA</t>
  </si>
  <si>
    <t>7 PRIHODI OD NEFINANCIJSKE IMOVINE</t>
  </si>
  <si>
    <t>RASHODI UKUPNO</t>
  </si>
  <si>
    <t>3 RASHODI  POSLOVANJA</t>
  </si>
  <si>
    <t>4 RASHODI ZA NEFINANCIJSKU IMOVINU</t>
  </si>
  <si>
    <t>RAZLIKA - VIŠAK / MANJAK</t>
  </si>
  <si>
    <t>B. RAČUN FINANCIRANJA</t>
  </si>
  <si>
    <t>8 PRIMICI OD FINANCIJSKE IMOVINE I ZADUŽIVANJA</t>
  </si>
  <si>
    <t>5 IZDACI ZA FINANCIJSKU IMOVINU I OTPLATE ZAJMOVA</t>
  </si>
  <si>
    <t>NETO FINANCIRANJE</t>
  </si>
  <si>
    <t>C.RASPOLOŽIVA SREDSTVA IZ PROTEKLE GODINE</t>
  </si>
  <si>
    <t>9 RASPOLOŽ.SREDSTVA IZ PRED.GOD.</t>
  </si>
  <si>
    <t>VIŠAK/MANJAK+raspol.sred. iz pred.god.+neto financ.</t>
  </si>
  <si>
    <t>D.INFORMACIJE O UKUPNOM VIŠKU/MANJKU DONESENOM IZ PRETH.GOD.</t>
  </si>
  <si>
    <t>UKUPAN MANJAK</t>
  </si>
  <si>
    <t>OPĆI DIO</t>
  </si>
  <si>
    <t>A.RAČUN PRIHODA I RASHODA</t>
  </si>
  <si>
    <t>PRIJEDLOG FINANCIJSKOG PLANA O Š FAŽANA  ZA 2020. I                                                                                                                                                PROJEKCIJA PLANA ZA  2021. I 2022. GODINU</t>
  </si>
  <si>
    <t>PROEKCIJA PLANA 2022.</t>
  </si>
  <si>
    <t>Prihodi iz prorač. IŽ za mat. rashode OŠ po stvarnom trošku (sistem.pregl.)</t>
  </si>
  <si>
    <t>K240502</t>
  </si>
  <si>
    <t>OPREMANJE KNJIŽNICA</t>
  </si>
  <si>
    <t>Nenemjenski prihodi i primitci</t>
  </si>
  <si>
    <t>RASHODI ZA POMOĆNIKA U NASTAVI (EU-FOND)</t>
  </si>
  <si>
    <t>RASHODI ZA ZAPOSLENE</t>
  </si>
  <si>
    <t>POMOĆNICI U NASTAVI (EU-FOND)</t>
  </si>
  <si>
    <t>PLAĆA</t>
  </si>
  <si>
    <t>DOPRINOSI NA PLAĆU</t>
  </si>
  <si>
    <t>NAKNADE TROŠKOVA ZAPOSLENIMA - PRIJEVOZ</t>
  </si>
  <si>
    <t>NAKNADE TROŠKOVA ZAPOSLENIMA - DNEVNICE</t>
  </si>
  <si>
    <t>RASHODI ZA USLUGE (ZDRAVSTVENI PREGLEDI, ZAŠTITA NA RADU I SL.)</t>
  </si>
  <si>
    <t>RASHODI ZA POMOĆNIKA U NASTAVI</t>
  </si>
  <si>
    <t>INVESTICIJSKO ODRŽAVANJE OŠ IZNAD STANDARDA (HITNE INTERVENCIJE)</t>
  </si>
  <si>
    <t>RASHODI ZA USLUGE - GRIJANJE U DVORANI, ZAMJENA STOLARIJE</t>
  </si>
  <si>
    <t>Izradila računovođa: Ana Škramić</t>
  </si>
  <si>
    <t>Predsjednica školskog odbora: Dubravka Petković</t>
  </si>
  <si>
    <t>Školski odbor prihvatio: 18.12.2019.</t>
  </si>
  <si>
    <t>OSNOVNA ŠKOLA FAŽANA</t>
  </si>
  <si>
    <t>PULJSKA CESTA 9</t>
  </si>
  <si>
    <t>52212 FAŽANA</t>
  </si>
  <si>
    <t xml:space="preserve">KLASA: </t>
  </si>
  <si>
    <t>UR BROJ:</t>
  </si>
  <si>
    <t>DATUM: 18.12.2019.</t>
  </si>
  <si>
    <t>FINANCIJSKI PLAN 2020. S PROJEKCIJOM ZA 2021. I 2022.</t>
  </si>
  <si>
    <t>RASHODI</t>
  </si>
  <si>
    <t>UKUPNO RASHODI POSLOVANJA</t>
  </si>
  <si>
    <t>UKUPNO RASHODI ZA NABAVU NEFINACIJSKE IMOVINE</t>
  </si>
  <si>
    <t>UKUPNO RASHODI</t>
  </si>
  <si>
    <t>PULJSKA 9</t>
  </si>
  <si>
    <t>KLASA :</t>
  </si>
  <si>
    <t>UR.BROJ :</t>
  </si>
  <si>
    <t>DATUM :</t>
  </si>
  <si>
    <t>PRIHODI</t>
  </si>
  <si>
    <t>PROJEKCIJA PLANA ZA 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</si>
</sst>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2"/>
      <color rgb="FF00B0F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2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8"/>
      <color indexed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44">
    <xf numFmtId="0" fontId="0" fillId="0" borderId="0" xfId="0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3" fillId="3" borderId="1" xfId="0" applyFont="1" applyFill="1" applyBorder="1" applyAlignment="1">
      <alignment wrapText="1"/>
    </xf>
    <xf numFmtId="43" fontId="0" fillId="3" borderId="1" xfId="1" applyFont="1" applyFill="1" applyBorder="1" applyAlignment="1">
      <alignment wrapText="1"/>
    </xf>
    <xf numFmtId="43" fontId="3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43" fontId="2" fillId="5" borderId="1" xfId="1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43" fontId="2" fillId="5" borderId="1" xfId="1" applyFont="1" applyFill="1" applyBorder="1"/>
    <xf numFmtId="43" fontId="2" fillId="5" borderId="1" xfId="1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43" fontId="4" fillId="7" borderId="1" xfId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43" fontId="2" fillId="6" borderId="1" xfId="1" applyFont="1" applyFill="1" applyBorder="1" applyAlignment="1">
      <alignment wrapText="1"/>
    </xf>
    <xf numFmtId="43" fontId="1" fillId="3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3" fontId="6" fillId="8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3" fontId="7" fillId="8" borderId="1" xfId="0" applyNumberFormat="1" applyFont="1" applyFill="1" applyBorder="1" applyProtection="1"/>
    <xf numFmtId="3" fontId="7" fillId="0" borderId="1" xfId="0" applyNumberFormat="1" applyFont="1" applyBorder="1" applyProtection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8" fillId="8" borderId="1" xfId="0" applyNumberFormat="1" applyFont="1" applyFill="1" applyBorder="1" applyProtection="1"/>
    <xf numFmtId="3" fontId="8" fillId="0" borderId="1" xfId="0" applyNumberFormat="1" applyFont="1" applyBorder="1" applyProtection="1"/>
    <xf numFmtId="0" fontId="0" fillId="0" borderId="1" xfId="0" applyBorder="1"/>
    <xf numFmtId="3" fontId="0" fillId="0" borderId="1" xfId="0" applyNumberFormat="1" applyBorder="1"/>
    <xf numFmtId="3" fontId="9" fillId="8" borderId="1" xfId="0" applyNumberFormat="1" applyFont="1" applyFill="1" applyBorder="1" applyProtection="1"/>
    <xf numFmtId="3" fontId="0" fillId="0" borderId="1" xfId="0" applyNumberFormat="1" applyBorder="1" applyProtection="1"/>
    <xf numFmtId="3" fontId="10" fillId="0" borderId="1" xfId="0" applyNumberFormat="1" applyFont="1" applyBorder="1" applyProtection="1"/>
    <xf numFmtId="3" fontId="0" fillId="8" borderId="1" xfId="0" applyNumberFormat="1" applyFill="1" applyBorder="1" applyProtection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Protection="1"/>
    <xf numFmtId="3" fontId="0" fillId="4" borderId="1" xfId="0" applyNumberFormat="1" applyFill="1" applyBorder="1"/>
    <xf numFmtId="3" fontId="13" fillId="0" borderId="1" xfId="0" applyNumberFormat="1" applyFont="1" applyBorder="1" applyProtection="1"/>
    <xf numFmtId="3" fontId="9" fillId="0" borderId="1" xfId="0" applyNumberFormat="1" applyFont="1" applyBorder="1"/>
    <xf numFmtId="3" fontId="9" fillId="4" borderId="1" xfId="0" applyNumberFormat="1" applyFont="1" applyFill="1" applyBorder="1"/>
    <xf numFmtId="3" fontId="14" fillId="0" borderId="1" xfId="0" applyNumberFormat="1" applyFont="1" applyBorder="1" applyProtection="1"/>
    <xf numFmtId="0" fontId="15" fillId="0" borderId="1" xfId="0" applyFont="1" applyBorder="1" applyAlignment="1">
      <alignment horizontal="center"/>
    </xf>
    <xf numFmtId="0" fontId="17" fillId="0" borderId="3" xfId="2" quotePrefix="1" applyFont="1" applyBorder="1" applyAlignment="1">
      <alignment horizontal="left" wrapText="1"/>
    </xf>
    <xf numFmtId="0" fontId="17" fillId="0" borderId="7" xfId="2" quotePrefix="1" applyFont="1" applyBorder="1" applyAlignment="1">
      <alignment horizontal="left" wrapText="1"/>
    </xf>
    <xf numFmtId="0" fontId="17" fillId="0" borderId="7" xfId="2" quotePrefix="1" applyFont="1" applyBorder="1" applyAlignment="1">
      <alignment horizontal="center" wrapText="1"/>
    </xf>
    <xf numFmtId="0" fontId="17" fillId="0" borderId="7" xfId="2" quotePrefix="1" applyNumberFormat="1" applyFont="1" applyFill="1" applyBorder="1" applyAlignment="1" applyProtection="1">
      <alignment horizontal="left"/>
    </xf>
    <xf numFmtId="0" fontId="18" fillId="0" borderId="1" xfId="2" applyNumberFormat="1" applyFont="1" applyFill="1" applyBorder="1" applyAlignment="1" applyProtection="1">
      <alignment horizontal="center" wrapText="1"/>
    </xf>
    <xf numFmtId="0" fontId="18" fillId="0" borderId="1" xfId="2" applyNumberFormat="1" applyFont="1" applyFill="1" applyBorder="1" applyAlignment="1" applyProtection="1">
      <alignment horizontal="center" vertical="center" wrapText="1"/>
    </xf>
    <xf numFmtId="3" fontId="19" fillId="0" borderId="1" xfId="2" applyNumberFormat="1" applyFont="1" applyFill="1" applyBorder="1" applyAlignment="1" applyProtection="1">
      <alignment horizontal="center" wrapText="1"/>
    </xf>
    <xf numFmtId="3" fontId="19" fillId="0" borderId="1" xfId="2" applyNumberFormat="1" applyFont="1" applyFill="1" applyBorder="1" applyAlignment="1" applyProtection="1">
      <alignment horizontal="center" vertical="center" wrapText="1"/>
    </xf>
    <xf numFmtId="3" fontId="23" fillId="0" borderId="1" xfId="2" applyNumberFormat="1" applyFont="1" applyBorder="1" applyAlignment="1">
      <alignment horizontal="right"/>
    </xf>
    <xf numFmtId="3" fontId="17" fillId="0" borderId="1" xfId="2" applyNumberFormat="1" applyFont="1" applyBorder="1" applyAlignment="1">
      <alignment horizontal="right"/>
    </xf>
    <xf numFmtId="0" fontId="24" fillId="0" borderId="3" xfId="2" applyFont="1" applyBorder="1" applyAlignment="1">
      <alignment horizontal="left"/>
    </xf>
    <xf numFmtId="0" fontId="25" fillId="0" borderId="7" xfId="2" applyNumberFormat="1" applyFont="1" applyFill="1" applyBorder="1" applyAlignment="1" applyProtection="1"/>
    <xf numFmtId="3" fontId="24" fillId="0" borderId="1" xfId="2" applyNumberFormat="1" applyFont="1" applyBorder="1" applyAlignment="1">
      <alignment horizontal="center"/>
    </xf>
    <xf numFmtId="3" fontId="23" fillId="0" borderId="1" xfId="2" applyNumberFormat="1" applyFont="1" applyFill="1" applyBorder="1" applyAlignment="1" applyProtection="1">
      <alignment horizontal="right" wrapText="1"/>
    </xf>
    <xf numFmtId="3" fontId="17" fillId="0" borderId="1" xfId="2" applyNumberFormat="1" applyFont="1" applyFill="1" applyBorder="1" applyAlignment="1" applyProtection="1">
      <alignment horizontal="right" wrapText="1"/>
    </xf>
    <xf numFmtId="0" fontId="21" fillId="0" borderId="7" xfId="2" quotePrefix="1" applyNumberFormat="1" applyFont="1" applyFill="1" applyBorder="1" applyAlignment="1" applyProtection="1">
      <alignment horizontal="left" wrapText="1"/>
    </xf>
    <xf numFmtId="0" fontId="22" fillId="0" borderId="7" xfId="2" applyNumberFormat="1" applyFont="1" applyFill="1" applyBorder="1" applyAlignment="1" applyProtection="1">
      <alignment wrapText="1"/>
    </xf>
    <xf numFmtId="0" fontId="21" fillId="0" borderId="0" xfId="2" quotePrefix="1" applyNumberFormat="1" applyFont="1" applyFill="1" applyBorder="1" applyAlignment="1" applyProtection="1">
      <alignment horizontal="left" wrapText="1"/>
    </xf>
    <xf numFmtId="0" fontId="22" fillId="0" borderId="0" xfId="2" applyNumberFormat="1" applyFont="1" applyFill="1" applyBorder="1" applyAlignment="1" applyProtection="1">
      <alignment wrapText="1"/>
    </xf>
    <xf numFmtId="3" fontId="17" fillId="0" borderId="0" xfId="2" applyNumberFormat="1" applyFont="1" applyBorder="1" applyAlignment="1">
      <alignment horizontal="right"/>
    </xf>
    <xf numFmtId="0" fontId="26" fillId="0" borderId="0" xfId="2" applyNumberFormat="1" applyFont="1" applyFill="1" applyBorder="1" applyAlignment="1" applyProtection="1">
      <alignment horizontal="center" vertical="center" wrapText="1"/>
    </xf>
    <xf numFmtId="0" fontId="27" fillId="0" borderId="0" xfId="2" applyNumberFormat="1" applyFont="1" applyFill="1" applyBorder="1" applyAlignment="1" applyProtection="1">
      <alignment horizontal="center" vertical="center" wrapText="1"/>
    </xf>
    <xf numFmtId="0" fontId="28" fillId="0" borderId="0" xfId="2" applyNumberFormat="1" applyFont="1" applyFill="1" applyBorder="1" applyAlignment="1" applyProtection="1"/>
    <xf numFmtId="3" fontId="31" fillId="0" borderId="1" xfId="2" applyNumberFormat="1" applyFont="1" applyBorder="1" applyAlignment="1">
      <alignment horizontal="right"/>
    </xf>
    <xf numFmtId="3" fontId="31" fillId="0" borderId="3" xfId="2" applyNumberFormat="1" applyFont="1" applyBorder="1" applyAlignment="1">
      <alignment horizontal="right"/>
    </xf>
    <xf numFmtId="3" fontId="31" fillId="0" borderId="1" xfId="2" applyNumberFormat="1" applyFont="1" applyFill="1" applyBorder="1" applyAlignment="1" applyProtection="1">
      <alignment horizontal="right" wrapText="1"/>
    </xf>
    <xf numFmtId="0" fontId="34" fillId="0" borderId="0" xfId="2" applyNumberFormat="1" applyFont="1" applyFill="1" applyBorder="1" applyAlignment="1" applyProtection="1">
      <alignment horizontal="center" vertical="center" wrapText="1"/>
    </xf>
    <xf numFmtId="43" fontId="2" fillId="5" borderId="0" xfId="1" applyFont="1" applyFill="1"/>
    <xf numFmtId="43" fontId="0" fillId="5" borderId="1" xfId="1" applyFont="1" applyFill="1" applyBorder="1" applyAlignment="1">
      <alignment wrapText="1"/>
    </xf>
    <xf numFmtId="0" fontId="37" fillId="5" borderId="1" xfId="0" applyFont="1" applyFill="1" applyBorder="1" applyAlignment="1">
      <alignment wrapText="1"/>
    </xf>
    <xf numFmtId="0" fontId="2" fillId="0" borderId="0" xfId="0" applyFont="1"/>
    <xf numFmtId="0" fontId="38" fillId="0" borderId="0" xfId="0" applyFont="1"/>
    <xf numFmtId="0" fontId="36" fillId="0" borderId="0" xfId="0" applyFont="1"/>
    <xf numFmtId="0" fontId="39" fillId="0" borderId="0" xfId="0" applyFont="1"/>
    <xf numFmtId="0" fontId="40" fillId="0" borderId="0" xfId="0" applyFont="1"/>
    <xf numFmtId="43" fontId="37" fillId="5" borderId="1" xfId="1" applyFont="1" applyFill="1" applyBorder="1" applyAlignment="1">
      <alignment wrapText="1"/>
    </xf>
    <xf numFmtId="0" fontId="1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0" fontId="3" fillId="9" borderId="1" xfId="0" applyFont="1" applyFill="1" applyBorder="1" applyAlignment="1">
      <alignment wrapText="1"/>
    </xf>
    <xf numFmtId="43" fontId="3" fillId="9" borderId="1" xfId="1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43" fontId="0" fillId="9" borderId="1" xfId="1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43" fontId="2" fillId="9" borderId="1" xfId="1" applyFont="1" applyFill="1" applyBorder="1" applyAlignment="1">
      <alignment wrapText="1"/>
    </xf>
    <xf numFmtId="43" fontId="1" fillId="9" borderId="1" xfId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3" fontId="0" fillId="4" borderId="1" xfId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3" fontId="2" fillId="4" borderId="1" xfId="1" applyFont="1" applyFill="1" applyBorder="1" applyAlignment="1">
      <alignment wrapText="1"/>
    </xf>
    <xf numFmtId="43" fontId="2" fillId="4" borderId="1" xfId="0" applyNumberFormat="1" applyFont="1" applyFill="1" applyBorder="1" applyAlignment="1">
      <alignment wrapText="1"/>
    </xf>
    <xf numFmtId="43" fontId="2" fillId="0" borderId="1" xfId="1" applyFont="1" applyBorder="1" applyAlignment="1">
      <alignment wrapText="1"/>
    </xf>
    <xf numFmtId="0" fontId="41" fillId="0" borderId="0" xfId="0" applyFont="1"/>
    <xf numFmtId="0" fontId="42" fillId="0" borderId="0" xfId="0" applyFont="1"/>
    <xf numFmtId="0" fontId="9" fillId="0" borderId="0" xfId="0" applyFont="1"/>
    <xf numFmtId="0" fontId="43" fillId="0" borderId="0" xfId="0" applyFont="1"/>
    <xf numFmtId="0" fontId="44" fillId="0" borderId="0" xfId="0" applyFont="1"/>
    <xf numFmtId="0" fontId="4" fillId="7" borderId="3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21" fillId="0" borderId="3" xfId="2" quotePrefix="1" applyNumberFormat="1" applyFont="1" applyFill="1" applyBorder="1" applyAlignment="1" applyProtection="1">
      <alignment horizontal="left" wrapText="1"/>
    </xf>
    <xf numFmtId="0" fontId="22" fillId="0" borderId="7" xfId="2" applyNumberFormat="1" applyFont="1" applyFill="1" applyBorder="1" applyAlignment="1" applyProtection="1">
      <alignment wrapText="1"/>
    </xf>
    <xf numFmtId="0" fontId="31" fillId="0" borderId="3" xfId="2" quotePrefix="1" applyNumberFormat="1" applyFont="1" applyFill="1" applyBorder="1" applyAlignment="1" applyProtection="1">
      <alignment horizontal="left" wrapText="1"/>
    </xf>
    <xf numFmtId="0" fontId="32" fillId="0" borderId="7" xfId="2" applyNumberFormat="1" applyFont="1" applyFill="1" applyBorder="1" applyAlignment="1" applyProtection="1">
      <alignment wrapText="1"/>
    </xf>
    <xf numFmtId="0" fontId="31" fillId="0" borderId="3" xfId="2" applyNumberFormat="1" applyFont="1" applyFill="1" applyBorder="1" applyAlignment="1" applyProtection="1">
      <alignment horizontal="left" wrapText="1"/>
    </xf>
    <xf numFmtId="0" fontId="33" fillId="0" borderId="7" xfId="2" applyNumberFormat="1" applyFont="1" applyFill="1" applyBorder="1" applyAlignment="1" applyProtection="1"/>
    <xf numFmtId="0" fontId="26" fillId="0" borderId="0" xfId="2" applyNumberFormat="1" applyFont="1" applyFill="1" applyBorder="1" applyAlignment="1" applyProtection="1">
      <alignment horizontal="center" vertical="center" wrapText="1"/>
    </xf>
    <xf numFmtId="0" fontId="27" fillId="0" borderId="0" xfId="2" applyNumberFormat="1" applyFont="1" applyFill="1" applyBorder="1" applyAlignment="1" applyProtection="1">
      <alignment horizontal="center" vertical="center" wrapText="1"/>
    </xf>
    <xf numFmtId="0" fontId="28" fillId="0" borderId="0" xfId="2" applyNumberFormat="1" applyFont="1" applyFill="1" applyBorder="1" applyAlignment="1" applyProtection="1"/>
    <xf numFmtId="0" fontId="34" fillId="0" borderId="0" xfId="2" applyNumberFormat="1" applyFont="1" applyFill="1" applyBorder="1" applyAlignment="1" applyProtection="1">
      <alignment horizontal="center" vertical="center" wrapText="1"/>
    </xf>
    <xf numFmtId="0" fontId="35" fillId="0" borderId="0" xfId="2" applyNumberFormat="1" applyFont="1" applyFill="1" applyBorder="1" applyAlignment="1" applyProtection="1">
      <alignment vertical="center" wrapText="1"/>
    </xf>
    <xf numFmtId="0" fontId="26" fillId="0" borderId="0" xfId="2" quotePrefix="1" applyNumberFormat="1" applyFont="1" applyFill="1" applyBorder="1" applyAlignment="1" applyProtection="1">
      <alignment horizontal="center" vertical="center" wrapText="1"/>
    </xf>
    <xf numFmtId="0" fontId="21" fillId="0" borderId="3" xfId="2" applyNumberFormat="1" applyFont="1" applyFill="1" applyBorder="1" applyAlignment="1" applyProtection="1">
      <alignment horizontal="left" wrapText="1"/>
    </xf>
    <xf numFmtId="0" fontId="29" fillId="0" borderId="3" xfId="2" quotePrefix="1" applyNumberFormat="1" applyFont="1" applyFill="1" applyBorder="1" applyAlignment="1" applyProtection="1">
      <alignment horizontal="left" wrapText="1"/>
    </xf>
    <xf numFmtId="0" fontId="30" fillId="0" borderId="7" xfId="2" applyNumberFormat="1" applyFont="1" applyFill="1" applyBorder="1" applyAlignment="1" applyProtection="1">
      <alignment wrapText="1"/>
    </xf>
    <xf numFmtId="0" fontId="19" fillId="0" borderId="3" xfId="2" applyNumberFormat="1" applyFont="1" applyFill="1" applyBorder="1" applyAlignment="1" applyProtection="1">
      <alignment horizontal="left" wrapText="1"/>
    </xf>
    <xf numFmtId="0" fontId="20" fillId="0" borderId="7" xfId="2" applyNumberFormat="1" applyFont="1" applyFill="1" applyBorder="1" applyAlignment="1" applyProtection="1">
      <alignment wrapText="1"/>
    </xf>
    <xf numFmtId="0" fontId="8" fillId="0" borderId="7" xfId="2" applyNumberFormat="1" applyFont="1" applyFill="1" applyBorder="1" applyAlignment="1" applyProtection="1"/>
    <xf numFmtId="0" fontId="9" fillId="0" borderId="7" xfId="2" applyNumberFormat="1" applyFont="1" applyFill="1" applyBorder="1" applyAlignment="1" applyProtection="1"/>
    <xf numFmtId="0" fontId="21" fillId="0" borderId="3" xfId="2" quotePrefix="1" applyFont="1" applyBorder="1" applyAlignment="1">
      <alignment horizontal="left"/>
    </xf>
    <xf numFmtId="0" fontId="9" fillId="0" borderId="7" xfId="2" applyNumberFormat="1" applyFont="1" applyFill="1" applyBorder="1" applyAlignment="1" applyProtection="1">
      <alignment wrapText="1"/>
    </xf>
  </cellXfs>
  <cellStyles count="3">
    <cellStyle name="Normalno" xfId="0" builtinId="0"/>
    <cellStyle name="Obično 4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topLeftCell="A7" workbookViewId="0">
      <selection activeCell="P23" sqref="P23"/>
    </sheetView>
  </sheetViews>
  <sheetFormatPr defaultRowHeight="15" x14ac:dyDescent="0.25"/>
  <cols>
    <col min="2" max="2" width="7.5703125" customWidth="1"/>
    <col min="3" max="3" width="8.42578125" customWidth="1"/>
    <col min="4" max="4" width="71.5703125" customWidth="1"/>
    <col min="5" max="5" width="18.28515625" customWidth="1"/>
    <col min="6" max="6" width="10.140625" customWidth="1"/>
    <col min="7" max="7" width="9.85546875" customWidth="1"/>
    <col min="8" max="8" width="10.140625" customWidth="1"/>
    <col min="9" max="9" width="10" customWidth="1"/>
    <col min="10" max="10" width="14" hidden="1" customWidth="1"/>
  </cols>
  <sheetData>
    <row r="1" spans="2:11" ht="18" x14ac:dyDescent="0.25">
      <c r="B1" s="116" t="s">
        <v>133</v>
      </c>
      <c r="C1" s="116"/>
    </row>
    <row r="2" spans="2:11" ht="18" x14ac:dyDescent="0.25">
      <c r="B2" s="116" t="s">
        <v>144</v>
      </c>
      <c r="C2" s="116"/>
    </row>
    <row r="3" spans="2:11" ht="18" x14ac:dyDescent="0.25">
      <c r="B3" s="116" t="s">
        <v>135</v>
      </c>
      <c r="C3" s="116"/>
    </row>
    <row r="4" spans="2:11" x14ac:dyDescent="0.25">
      <c r="B4" s="117" t="s">
        <v>145</v>
      </c>
      <c r="C4" s="118"/>
    </row>
    <row r="5" spans="2:11" x14ac:dyDescent="0.25">
      <c r="B5" s="117" t="s">
        <v>146</v>
      </c>
      <c r="C5" s="118"/>
    </row>
    <row r="6" spans="2:11" x14ac:dyDescent="0.25">
      <c r="B6" s="117" t="s">
        <v>147</v>
      </c>
      <c r="C6" s="118"/>
    </row>
    <row r="8" spans="2:11" ht="23.25" x14ac:dyDescent="0.35">
      <c r="B8" s="119" t="s">
        <v>139</v>
      </c>
      <c r="C8" s="120"/>
      <c r="D8" s="120"/>
    </row>
    <row r="9" spans="2:11" x14ac:dyDescent="0.25">
      <c r="C9" s="118"/>
    </row>
    <row r="11" spans="2:11" ht="18.75" x14ac:dyDescent="0.3">
      <c r="B11" s="94" t="s">
        <v>148</v>
      </c>
    </row>
    <row r="12" spans="2:11" ht="51" x14ac:dyDescent="0.25">
      <c r="B12" s="26" t="s">
        <v>67</v>
      </c>
      <c r="C12" s="26" t="s">
        <v>68</v>
      </c>
      <c r="D12" s="26" t="s">
        <v>69</v>
      </c>
      <c r="E12" s="26" t="s">
        <v>3</v>
      </c>
      <c r="F12" s="27" t="s">
        <v>4</v>
      </c>
      <c r="G12" s="28" t="s">
        <v>5</v>
      </c>
      <c r="H12" s="28" t="s">
        <v>6</v>
      </c>
      <c r="I12" s="29" t="s">
        <v>7</v>
      </c>
      <c r="J12" s="29" t="s">
        <v>114</v>
      </c>
      <c r="K12" s="29" t="s">
        <v>8</v>
      </c>
    </row>
    <row r="13" spans="2:11" x14ac:dyDescent="0.25">
      <c r="B13" s="30"/>
      <c r="C13" s="31">
        <v>6</v>
      </c>
      <c r="D13" s="32" t="s">
        <v>70</v>
      </c>
      <c r="E13" s="33">
        <f>SUM(E20+E26+E31+E35)</f>
        <v>7804386.9400000004</v>
      </c>
      <c r="F13" s="34"/>
      <c r="G13" s="35"/>
      <c r="H13" s="35"/>
      <c r="I13" s="33">
        <v>7460171</v>
      </c>
      <c r="J13" s="33">
        <f t="shared" ref="J13:K13" si="0">SUM(J20+J26+J31+J35)</f>
        <v>0</v>
      </c>
      <c r="K13" s="33">
        <f t="shared" si="0"/>
        <v>7460170</v>
      </c>
    </row>
    <row r="14" spans="2:11" x14ac:dyDescent="0.25">
      <c r="B14" s="30"/>
      <c r="C14" s="36"/>
      <c r="D14" s="37"/>
      <c r="E14" s="38"/>
      <c r="F14" s="39"/>
      <c r="G14" s="40"/>
      <c r="H14" s="40"/>
      <c r="I14" s="40"/>
      <c r="J14" s="38"/>
      <c r="K14" s="46"/>
    </row>
    <row r="15" spans="2:11" x14ac:dyDescent="0.25">
      <c r="B15" s="30"/>
      <c r="C15" s="41">
        <v>64</v>
      </c>
      <c r="D15" s="42" t="s">
        <v>71</v>
      </c>
      <c r="E15" s="43"/>
      <c r="F15" s="44"/>
      <c r="G15" s="45"/>
      <c r="H15" s="45"/>
      <c r="I15" s="43"/>
      <c r="J15" s="43"/>
      <c r="K15" s="46"/>
    </row>
    <row r="16" spans="2:11" x14ac:dyDescent="0.25">
      <c r="B16" s="30"/>
      <c r="C16" s="30">
        <v>641</v>
      </c>
      <c r="D16" s="46" t="s">
        <v>72</v>
      </c>
      <c r="E16" s="47"/>
      <c r="F16" s="48"/>
      <c r="G16" s="49"/>
      <c r="H16" s="49"/>
      <c r="I16" s="47"/>
      <c r="J16" s="47"/>
      <c r="K16" s="46"/>
    </row>
    <row r="17" spans="2:11" x14ac:dyDescent="0.25">
      <c r="B17" s="30"/>
      <c r="C17" s="30"/>
      <c r="D17" s="46"/>
      <c r="E17" s="47"/>
      <c r="F17" s="48"/>
      <c r="G17" s="50"/>
      <c r="H17" s="49"/>
      <c r="I17" s="47"/>
      <c r="J17" s="47"/>
      <c r="K17" s="46"/>
    </row>
    <row r="18" spans="2:11" x14ac:dyDescent="0.25">
      <c r="B18" s="30"/>
      <c r="C18" s="30"/>
      <c r="D18" s="46"/>
      <c r="E18" s="47"/>
      <c r="F18" s="48"/>
      <c r="G18" s="50"/>
      <c r="H18" s="49"/>
      <c r="I18" s="47"/>
      <c r="J18" s="47"/>
      <c r="K18" s="46"/>
    </row>
    <row r="19" spans="2:11" x14ac:dyDescent="0.25">
      <c r="B19" s="30"/>
      <c r="C19" s="30"/>
      <c r="D19" s="46"/>
      <c r="E19" s="47"/>
      <c r="F19" s="51"/>
      <c r="G19" s="49"/>
      <c r="H19" s="49"/>
      <c r="I19" s="47"/>
      <c r="J19" s="47"/>
      <c r="K19" s="46"/>
    </row>
    <row r="20" spans="2:11" x14ac:dyDescent="0.25">
      <c r="B20" s="30"/>
      <c r="C20" s="41">
        <v>63</v>
      </c>
      <c r="D20" s="42" t="s">
        <v>73</v>
      </c>
      <c r="E20" s="43">
        <f>SUM(E21+E22+E23+E24)</f>
        <v>6164278.4100000001</v>
      </c>
      <c r="F20" s="44"/>
      <c r="G20" s="45"/>
      <c r="H20" s="45"/>
      <c r="I20" s="43">
        <v>6195278</v>
      </c>
      <c r="J20" s="43">
        <f t="shared" ref="J20" si="1">SUM(J21+J22+J23)</f>
        <v>0</v>
      </c>
      <c r="K20" s="43">
        <v>6195278</v>
      </c>
    </row>
    <row r="21" spans="2:11" x14ac:dyDescent="0.25">
      <c r="B21" s="52" t="s">
        <v>45</v>
      </c>
      <c r="C21" s="30">
        <v>636</v>
      </c>
      <c r="D21" s="53" t="s">
        <v>74</v>
      </c>
      <c r="E21" s="47">
        <v>364028</v>
      </c>
      <c r="F21" s="48"/>
      <c r="G21" s="54"/>
      <c r="H21" s="49"/>
      <c r="I21" s="47"/>
      <c r="J21" s="47"/>
      <c r="K21" s="46"/>
    </row>
    <row r="22" spans="2:11" x14ac:dyDescent="0.25">
      <c r="B22" s="52" t="s">
        <v>40</v>
      </c>
      <c r="C22" s="30">
        <v>636</v>
      </c>
      <c r="D22" s="53" t="s">
        <v>75</v>
      </c>
      <c r="E22" s="47">
        <v>41400</v>
      </c>
      <c r="F22" s="48"/>
      <c r="G22" s="49"/>
      <c r="H22" s="49"/>
      <c r="I22" s="47"/>
      <c r="J22" s="47"/>
      <c r="K22" s="46"/>
    </row>
    <row r="23" spans="2:11" x14ac:dyDescent="0.25">
      <c r="B23" s="52" t="s">
        <v>25</v>
      </c>
      <c r="C23" s="30">
        <v>636</v>
      </c>
      <c r="D23" s="53" t="s">
        <v>76</v>
      </c>
      <c r="E23" s="55">
        <v>5755850.4100000001</v>
      </c>
      <c r="F23" s="48"/>
      <c r="G23" s="56"/>
      <c r="H23" s="49"/>
      <c r="I23" s="47"/>
      <c r="J23" s="47"/>
      <c r="K23" s="46"/>
    </row>
    <row r="24" spans="2:11" x14ac:dyDescent="0.25">
      <c r="B24" s="52"/>
      <c r="C24" s="30">
        <v>636</v>
      </c>
      <c r="D24" s="53" t="s">
        <v>77</v>
      </c>
      <c r="E24" s="55">
        <v>3000</v>
      </c>
      <c r="F24" s="48"/>
      <c r="G24" s="49"/>
      <c r="H24" s="49"/>
      <c r="I24" s="47"/>
      <c r="J24" s="47"/>
      <c r="K24" s="46"/>
    </row>
    <row r="25" spans="2:11" x14ac:dyDescent="0.25">
      <c r="B25" s="30"/>
      <c r="C25" s="30"/>
      <c r="D25" s="53"/>
      <c r="E25" s="57"/>
      <c r="F25" s="48"/>
      <c r="G25" s="54"/>
      <c r="H25" s="54"/>
      <c r="I25" s="47"/>
      <c r="J25" s="47"/>
      <c r="K25" s="46"/>
    </row>
    <row r="26" spans="2:11" x14ac:dyDescent="0.25">
      <c r="B26" s="30"/>
      <c r="C26" s="41">
        <v>65</v>
      </c>
      <c r="D26" s="42" t="s">
        <v>78</v>
      </c>
      <c r="E26" s="43">
        <f>SUM(E27+E28+E29)</f>
        <v>319671.25</v>
      </c>
      <c r="F26" s="44"/>
      <c r="G26" s="45"/>
      <c r="H26" s="45"/>
      <c r="I26" s="43">
        <v>315061</v>
      </c>
      <c r="J26" s="43">
        <f t="shared" ref="J26" si="2">SUM(J27+J28)</f>
        <v>0</v>
      </c>
      <c r="K26" s="43">
        <v>315061</v>
      </c>
    </row>
    <row r="27" spans="2:11" x14ac:dyDescent="0.25">
      <c r="B27" s="30"/>
      <c r="C27" s="30">
        <v>652</v>
      </c>
      <c r="D27" s="53" t="s">
        <v>79</v>
      </c>
      <c r="E27" s="57">
        <v>280500</v>
      </c>
      <c r="F27" s="48"/>
      <c r="G27" s="54"/>
      <c r="H27" s="54"/>
      <c r="I27" s="47"/>
      <c r="J27" s="47"/>
      <c r="K27" s="46"/>
    </row>
    <row r="28" spans="2:11" x14ac:dyDescent="0.25">
      <c r="B28" s="30"/>
      <c r="C28" s="30">
        <v>652</v>
      </c>
      <c r="D28" s="53" t="s">
        <v>80</v>
      </c>
      <c r="E28" s="57">
        <v>39171.25</v>
      </c>
      <c r="F28" s="48"/>
      <c r="G28" s="54"/>
      <c r="H28" s="54"/>
      <c r="I28" s="47"/>
      <c r="J28" s="47"/>
      <c r="K28" s="46"/>
    </row>
    <row r="29" spans="2:11" x14ac:dyDescent="0.25">
      <c r="B29" s="30"/>
      <c r="C29" s="30">
        <v>652</v>
      </c>
      <c r="D29" s="53" t="s">
        <v>81</v>
      </c>
      <c r="E29" s="58"/>
      <c r="F29" s="48"/>
      <c r="G29" s="54"/>
      <c r="H29" s="54"/>
      <c r="I29" s="47"/>
      <c r="J29" s="47"/>
      <c r="K29" s="46"/>
    </row>
    <row r="30" spans="2:11" x14ac:dyDescent="0.25">
      <c r="B30" s="30"/>
      <c r="C30" s="30"/>
      <c r="D30" s="53"/>
      <c r="E30" s="57"/>
      <c r="F30" s="48"/>
      <c r="G30" s="54"/>
      <c r="H30" s="54"/>
      <c r="I30" s="47"/>
      <c r="J30" s="47"/>
      <c r="K30" s="46"/>
    </row>
    <row r="31" spans="2:11" x14ac:dyDescent="0.25">
      <c r="B31" s="30"/>
      <c r="C31" s="41">
        <v>66</v>
      </c>
      <c r="D31" s="42" t="s">
        <v>82</v>
      </c>
      <c r="E31" s="43">
        <v>149715</v>
      </c>
      <c r="F31" s="44"/>
      <c r="G31" s="45"/>
      <c r="H31" s="45"/>
      <c r="I31" s="43">
        <v>145315</v>
      </c>
      <c r="J31" s="43">
        <f t="shared" ref="J31" si="3">SUM(J32)</f>
        <v>0</v>
      </c>
      <c r="K31" s="43">
        <v>145315</v>
      </c>
    </row>
    <row r="32" spans="2:11" x14ac:dyDescent="0.25">
      <c r="B32" s="30"/>
      <c r="C32" s="30">
        <v>661</v>
      </c>
      <c r="D32" s="46" t="s">
        <v>83</v>
      </c>
      <c r="E32" s="47">
        <v>149715</v>
      </c>
      <c r="F32" s="48"/>
      <c r="G32" s="56"/>
      <c r="H32" s="49"/>
      <c r="I32" s="47"/>
      <c r="J32" s="47"/>
      <c r="K32" s="46"/>
    </row>
    <row r="33" spans="2:11" x14ac:dyDescent="0.25">
      <c r="B33" s="30"/>
      <c r="C33" s="30"/>
      <c r="D33" s="46"/>
      <c r="E33" s="47"/>
      <c r="F33" s="51"/>
      <c r="G33" s="49"/>
      <c r="H33" s="49"/>
      <c r="I33" s="47"/>
      <c r="J33" s="47"/>
      <c r="K33" s="46"/>
    </row>
    <row r="34" spans="2:11" x14ac:dyDescent="0.25">
      <c r="B34" s="26" t="s">
        <v>67</v>
      </c>
      <c r="C34" s="26" t="s">
        <v>68</v>
      </c>
      <c r="D34" s="26" t="s">
        <v>69</v>
      </c>
      <c r="E34" s="26"/>
      <c r="F34" s="27"/>
      <c r="G34" s="28"/>
      <c r="H34" s="28"/>
      <c r="I34" s="29"/>
      <c r="J34" s="29"/>
      <c r="K34" s="46"/>
    </row>
    <row r="35" spans="2:11" x14ac:dyDescent="0.25">
      <c r="B35" s="30"/>
      <c r="C35" s="41">
        <v>67</v>
      </c>
      <c r="D35" s="42" t="s">
        <v>84</v>
      </c>
      <c r="E35" s="43">
        <f>SUM(E36+E37+E38+E39+E40+E41+E42)</f>
        <v>1170722.28</v>
      </c>
      <c r="F35" s="44"/>
      <c r="G35" s="45"/>
      <c r="H35" s="45"/>
      <c r="I35" s="43">
        <v>804516</v>
      </c>
      <c r="J35" s="43">
        <f t="shared" ref="J35" si="4">SUM(J36+J37+J38+J39+J41)</f>
        <v>0</v>
      </c>
      <c r="K35" s="43">
        <v>804516</v>
      </c>
    </row>
    <row r="36" spans="2:11" x14ac:dyDescent="0.25">
      <c r="B36" s="52" t="s">
        <v>10</v>
      </c>
      <c r="C36" s="30">
        <v>671</v>
      </c>
      <c r="D36" s="46" t="s">
        <v>85</v>
      </c>
      <c r="E36" s="47">
        <v>223824</v>
      </c>
      <c r="F36" s="48"/>
      <c r="G36" s="49"/>
      <c r="H36" s="49"/>
      <c r="I36" s="47"/>
      <c r="J36" s="47"/>
      <c r="K36" s="46"/>
    </row>
    <row r="37" spans="2:11" x14ac:dyDescent="0.25">
      <c r="B37" s="30" t="s">
        <v>21</v>
      </c>
      <c r="C37" s="30">
        <v>671</v>
      </c>
      <c r="D37" s="53" t="s">
        <v>115</v>
      </c>
      <c r="E37" s="47">
        <v>6500</v>
      </c>
      <c r="F37" s="48"/>
      <c r="G37" s="49"/>
      <c r="H37" s="49"/>
      <c r="I37" s="47"/>
      <c r="J37" s="47"/>
      <c r="K37" s="46"/>
    </row>
    <row r="38" spans="2:11" x14ac:dyDescent="0.25">
      <c r="B38" s="52" t="s">
        <v>33</v>
      </c>
      <c r="C38" s="30">
        <v>671</v>
      </c>
      <c r="D38" s="46" t="s">
        <v>86</v>
      </c>
      <c r="E38" s="47">
        <v>61718.28</v>
      </c>
      <c r="F38" s="48"/>
      <c r="G38" s="59"/>
      <c r="H38" s="59"/>
      <c r="I38" s="47"/>
      <c r="J38" s="47"/>
      <c r="K38" s="46"/>
    </row>
    <row r="39" spans="2:11" x14ac:dyDescent="0.25">
      <c r="B39" s="30" t="s">
        <v>33</v>
      </c>
      <c r="C39" s="30">
        <v>671</v>
      </c>
      <c r="D39" s="53" t="s">
        <v>87</v>
      </c>
      <c r="E39" s="57">
        <v>476100</v>
      </c>
      <c r="F39" s="48"/>
      <c r="G39" s="54"/>
      <c r="H39" s="54"/>
      <c r="I39" s="47"/>
      <c r="J39" s="47"/>
      <c r="K39" s="46"/>
    </row>
    <row r="40" spans="2:11" x14ac:dyDescent="0.25">
      <c r="B40" s="60"/>
      <c r="C40" s="52">
        <v>671</v>
      </c>
      <c r="D40" s="53" t="s">
        <v>88</v>
      </c>
      <c r="E40" s="58">
        <v>320580</v>
      </c>
      <c r="F40" s="48"/>
      <c r="G40" s="56"/>
      <c r="H40" s="54"/>
      <c r="I40" s="47"/>
      <c r="J40" s="47"/>
      <c r="K40" s="46"/>
    </row>
    <row r="41" spans="2:11" x14ac:dyDescent="0.25">
      <c r="B41" s="30" t="s">
        <v>63</v>
      </c>
      <c r="C41" s="30">
        <v>671</v>
      </c>
      <c r="D41" s="53" t="s">
        <v>89</v>
      </c>
      <c r="E41" s="47">
        <v>7000</v>
      </c>
      <c r="F41" s="48"/>
      <c r="G41" s="49"/>
      <c r="H41" s="49"/>
      <c r="I41" s="46"/>
      <c r="J41" s="47"/>
      <c r="K41" s="46"/>
    </row>
    <row r="42" spans="2:11" x14ac:dyDescent="0.25">
      <c r="B42" s="97" t="s">
        <v>90</v>
      </c>
      <c r="C42" s="98">
        <v>671</v>
      </c>
      <c r="D42" s="97" t="s">
        <v>91</v>
      </c>
      <c r="E42" s="99">
        <v>75000</v>
      </c>
      <c r="F42" s="48"/>
      <c r="G42" s="49"/>
      <c r="H42" s="49"/>
      <c r="I42" s="46"/>
      <c r="J42" s="47"/>
      <c r="K42" s="46"/>
    </row>
    <row r="43" spans="2:11" x14ac:dyDescent="0.25">
      <c r="K43" s="109"/>
    </row>
    <row r="45" spans="2:11" x14ac:dyDescent="0.25">
      <c r="K45" s="38"/>
    </row>
  </sheetData>
  <pageMargins left="0.7" right="0.7" top="0.75" bottom="0.75" header="0.3" footer="0.3"/>
  <pageSetup paperSize="9" scale="5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F146"/>
  <sheetViews>
    <sheetView workbookViewId="0">
      <selection activeCell="C89" sqref="C89"/>
    </sheetView>
  </sheetViews>
  <sheetFormatPr defaultRowHeight="15" x14ac:dyDescent="0.25"/>
  <cols>
    <col min="3" max="3" width="64.85546875" customWidth="1"/>
    <col min="4" max="4" width="17.5703125" customWidth="1"/>
    <col min="5" max="5" width="12.42578125" customWidth="1"/>
    <col min="6" max="6" width="15.140625" customWidth="1"/>
    <col min="7" max="7" width="13" customWidth="1"/>
    <col min="8" max="8" width="15.28515625" customWidth="1"/>
    <col min="9" max="9" width="15.5703125" customWidth="1"/>
  </cols>
  <sheetData>
    <row r="1" spans="1:9" x14ac:dyDescent="0.25">
      <c r="A1" s="91" t="s">
        <v>133</v>
      </c>
      <c r="B1" s="91"/>
    </row>
    <row r="2" spans="1:9" x14ac:dyDescent="0.25">
      <c r="A2" s="91" t="s">
        <v>134</v>
      </c>
      <c r="B2" s="91"/>
    </row>
    <row r="3" spans="1:9" x14ac:dyDescent="0.25">
      <c r="A3" s="91" t="s">
        <v>135</v>
      </c>
      <c r="B3" s="91"/>
    </row>
    <row r="4" spans="1:9" x14ac:dyDescent="0.25">
      <c r="A4" s="91" t="s">
        <v>136</v>
      </c>
      <c r="B4" s="91"/>
    </row>
    <row r="5" spans="1:9" x14ac:dyDescent="0.25">
      <c r="A5" s="91" t="s">
        <v>137</v>
      </c>
      <c r="B5" s="91"/>
    </row>
    <row r="6" spans="1:9" x14ac:dyDescent="0.25">
      <c r="A6" s="91" t="s">
        <v>138</v>
      </c>
      <c r="B6" s="91"/>
    </row>
    <row r="8" spans="1:9" ht="26.25" x14ac:dyDescent="0.4">
      <c r="C8" s="92" t="s">
        <v>139</v>
      </c>
      <c r="D8" s="93"/>
      <c r="E8" s="93"/>
    </row>
    <row r="14" spans="1:9" ht="18.75" x14ac:dyDescent="0.3">
      <c r="A14" s="94" t="s">
        <v>140</v>
      </c>
      <c r="B14" s="95"/>
    </row>
    <row r="15" spans="1:9" ht="45" x14ac:dyDescent="0.25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3" t="s">
        <v>6</v>
      </c>
      <c r="H15" s="24" t="s">
        <v>7</v>
      </c>
      <c r="I15" s="23" t="s">
        <v>8</v>
      </c>
    </row>
    <row r="16" spans="1:9" ht="15" customHeight="1" x14ac:dyDescent="0.25">
      <c r="A16" s="19">
        <v>2101</v>
      </c>
      <c r="B16" s="121" t="s">
        <v>9</v>
      </c>
      <c r="C16" s="122"/>
      <c r="D16" s="19"/>
      <c r="E16" s="19"/>
      <c r="F16" s="19"/>
      <c r="G16" s="19"/>
      <c r="H16" s="20">
        <v>230324</v>
      </c>
      <c r="I16" s="20">
        <v>230324</v>
      </c>
    </row>
    <row r="17" spans="1:9" ht="15" customHeight="1" x14ac:dyDescent="0.25">
      <c r="A17" s="11" t="s">
        <v>10</v>
      </c>
      <c r="B17" s="21"/>
      <c r="C17" s="22" t="s">
        <v>12</v>
      </c>
      <c r="D17" s="12">
        <f>SUM(D18)</f>
        <v>223824</v>
      </c>
      <c r="E17" s="12"/>
      <c r="F17" s="12"/>
      <c r="G17" s="12"/>
      <c r="H17" s="12">
        <v>223824</v>
      </c>
      <c r="I17" s="12">
        <v>223824</v>
      </c>
    </row>
    <row r="18" spans="1:9" x14ac:dyDescent="0.25">
      <c r="A18" s="3"/>
      <c r="B18" s="3"/>
      <c r="C18" s="3" t="s">
        <v>11</v>
      </c>
      <c r="D18" s="9">
        <f>AVERAGE(D19)</f>
        <v>223824</v>
      </c>
      <c r="E18" s="9"/>
      <c r="F18" s="9"/>
      <c r="G18" s="9"/>
      <c r="H18" s="9">
        <v>223824</v>
      </c>
      <c r="I18" s="9">
        <v>223824</v>
      </c>
    </row>
    <row r="19" spans="1:9" x14ac:dyDescent="0.25">
      <c r="A19" s="13"/>
      <c r="B19" s="13">
        <v>3</v>
      </c>
      <c r="C19" s="13" t="s">
        <v>13</v>
      </c>
      <c r="D19" s="14">
        <f>SUM(D20+D25)</f>
        <v>223824</v>
      </c>
      <c r="E19" s="14"/>
      <c r="F19" s="14"/>
      <c r="G19" s="14"/>
      <c r="H19" s="14">
        <v>223824</v>
      </c>
      <c r="I19" s="14">
        <v>223824</v>
      </c>
    </row>
    <row r="20" spans="1:9" x14ac:dyDescent="0.25">
      <c r="A20" s="102"/>
      <c r="B20" s="102">
        <v>32</v>
      </c>
      <c r="C20" s="102" t="s">
        <v>14</v>
      </c>
      <c r="D20" s="103">
        <v>216824</v>
      </c>
      <c r="E20" s="103"/>
      <c r="F20" s="103"/>
      <c r="G20" s="103"/>
      <c r="H20" s="103">
        <v>215874</v>
      </c>
      <c r="I20" s="103">
        <v>215874</v>
      </c>
    </row>
    <row r="21" spans="1:9" x14ac:dyDescent="0.25">
      <c r="A21" s="1"/>
      <c r="B21" s="1">
        <v>321</v>
      </c>
      <c r="C21" s="1" t="s">
        <v>15</v>
      </c>
      <c r="D21" s="2">
        <v>48000</v>
      </c>
      <c r="E21" s="2"/>
      <c r="F21" s="2"/>
      <c r="G21" s="2"/>
      <c r="H21" s="2"/>
      <c r="I21" s="2"/>
    </row>
    <row r="22" spans="1:9" x14ac:dyDescent="0.25">
      <c r="A22" s="1"/>
      <c r="B22" s="1">
        <v>322</v>
      </c>
      <c r="C22" s="1" t="s">
        <v>16</v>
      </c>
      <c r="D22" s="2">
        <v>67674</v>
      </c>
      <c r="E22" s="2"/>
      <c r="F22" s="2"/>
      <c r="G22" s="2"/>
      <c r="H22" s="2"/>
      <c r="I22" s="2"/>
    </row>
    <row r="23" spans="1:9" x14ac:dyDescent="0.25">
      <c r="A23" s="1"/>
      <c r="B23" s="1">
        <v>323</v>
      </c>
      <c r="C23" s="1" t="s">
        <v>17</v>
      </c>
      <c r="D23" s="2">
        <v>96250</v>
      </c>
      <c r="E23" s="2"/>
      <c r="F23" s="2"/>
      <c r="G23" s="2"/>
      <c r="H23" s="2"/>
      <c r="I23" s="2"/>
    </row>
    <row r="24" spans="1:9" x14ac:dyDescent="0.25">
      <c r="A24" s="1"/>
      <c r="B24" s="1">
        <v>329</v>
      </c>
      <c r="C24" s="1" t="s">
        <v>18</v>
      </c>
      <c r="D24" s="2">
        <v>4900</v>
      </c>
      <c r="E24" s="2"/>
      <c r="F24" s="2"/>
      <c r="G24" s="2"/>
      <c r="H24" s="2"/>
      <c r="I24" s="2"/>
    </row>
    <row r="25" spans="1:9" x14ac:dyDescent="0.25">
      <c r="A25" s="104"/>
      <c r="B25" s="104">
        <v>34</v>
      </c>
      <c r="C25" s="104" t="s">
        <v>19</v>
      </c>
      <c r="D25" s="105">
        <v>7000</v>
      </c>
      <c r="E25" s="105"/>
      <c r="F25" s="105"/>
      <c r="G25" s="105"/>
      <c r="H25" s="105">
        <v>7950</v>
      </c>
      <c r="I25" s="105">
        <v>7950</v>
      </c>
    </row>
    <row r="26" spans="1:9" x14ac:dyDescent="0.25">
      <c r="A26" s="1"/>
      <c r="B26" s="1">
        <v>343</v>
      </c>
      <c r="C26" s="1" t="s">
        <v>20</v>
      </c>
      <c r="D26" s="2">
        <v>7000</v>
      </c>
      <c r="E26" s="2"/>
      <c r="F26" s="2"/>
      <c r="G26" s="2"/>
      <c r="H26" s="2"/>
      <c r="I26" s="2"/>
    </row>
    <row r="27" spans="1:9" x14ac:dyDescent="0.25">
      <c r="A27" s="11" t="s">
        <v>21</v>
      </c>
      <c r="B27" s="11"/>
      <c r="C27" s="11" t="s">
        <v>22</v>
      </c>
      <c r="D27" s="12">
        <v>6500</v>
      </c>
      <c r="E27" s="12"/>
      <c r="F27" s="12"/>
      <c r="G27" s="12"/>
      <c r="H27" s="12">
        <v>6500</v>
      </c>
      <c r="I27" s="12">
        <v>6500</v>
      </c>
    </row>
    <row r="28" spans="1:9" x14ac:dyDescent="0.25">
      <c r="A28" s="3"/>
      <c r="B28" s="3"/>
      <c r="C28" s="3" t="s">
        <v>11</v>
      </c>
      <c r="D28" s="9">
        <v>6500</v>
      </c>
      <c r="E28" s="9"/>
      <c r="F28" s="9"/>
      <c r="G28" s="9"/>
      <c r="H28" s="9">
        <v>6500</v>
      </c>
      <c r="I28" s="9">
        <v>6500</v>
      </c>
    </row>
    <row r="29" spans="1:9" x14ac:dyDescent="0.25">
      <c r="A29" s="13"/>
      <c r="B29" s="13">
        <v>3</v>
      </c>
      <c r="C29" s="13" t="s">
        <v>13</v>
      </c>
      <c r="D29" s="14">
        <f>SUM(D30)</f>
        <v>6500</v>
      </c>
      <c r="E29" s="14"/>
      <c r="F29" s="14"/>
      <c r="G29" s="14"/>
      <c r="H29" s="14">
        <v>6500</v>
      </c>
      <c r="I29" s="14">
        <v>6500</v>
      </c>
    </row>
    <row r="30" spans="1:9" x14ac:dyDescent="0.25">
      <c r="A30" s="104"/>
      <c r="B30" s="104">
        <v>32</v>
      </c>
      <c r="C30" s="104" t="s">
        <v>14</v>
      </c>
      <c r="D30" s="105">
        <f>SUM(D31)</f>
        <v>6500</v>
      </c>
      <c r="E30" s="105"/>
      <c r="F30" s="105"/>
      <c r="G30" s="105"/>
      <c r="H30" s="105">
        <v>6500</v>
      </c>
      <c r="I30" s="105">
        <v>6500</v>
      </c>
    </row>
    <row r="31" spans="1:9" x14ac:dyDescent="0.25">
      <c r="A31" s="1"/>
      <c r="B31" s="1">
        <v>323</v>
      </c>
      <c r="C31" s="1" t="s">
        <v>23</v>
      </c>
      <c r="D31" s="2">
        <v>6500</v>
      </c>
      <c r="E31" s="2"/>
      <c r="F31" s="2"/>
      <c r="G31" s="2"/>
      <c r="H31" s="2"/>
      <c r="I31" s="2"/>
    </row>
    <row r="32" spans="1:9" x14ac:dyDescent="0.25">
      <c r="A32" s="11" t="s">
        <v>25</v>
      </c>
      <c r="B32" s="11"/>
      <c r="C32" s="11" t="s">
        <v>26</v>
      </c>
      <c r="D32" s="12">
        <v>5550000</v>
      </c>
      <c r="E32" s="12"/>
      <c r="F32" s="12"/>
      <c r="G32" s="12"/>
      <c r="H32" s="12">
        <v>5550000</v>
      </c>
      <c r="I32" s="12">
        <v>5550000</v>
      </c>
    </row>
    <row r="33" spans="1:9" x14ac:dyDescent="0.25">
      <c r="A33" s="3"/>
      <c r="B33" s="3"/>
      <c r="C33" s="3" t="s">
        <v>66</v>
      </c>
      <c r="D33" s="9">
        <v>5550000</v>
      </c>
      <c r="E33" s="9"/>
      <c r="F33" s="9"/>
      <c r="G33" s="9"/>
      <c r="H33" s="25">
        <v>5550000</v>
      </c>
      <c r="I33" s="25">
        <v>5550000</v>
      </c>
    </row>
    <row r="34" spans="1:9" x14ac:dyDescent="0.25">
      <c r="A34" s="13"/>
      <c r="B34" s="13">
        <v>3</v>
      </c>
      <c r="C34" s="13" t="s">
        <v>13</v>
      </c>
      <c r="D34" s="14">
        <f>SUM(D35+D39)</f>
        <v>5550000</v>
      </c>
      <c r="E34" s="14"/>
      <c r="F34" s="14"/>
      <c r="G34" s="14"/>
      <c r="H34" s="14">
        <v>5550000</v>
      </c>
      <c r="I34" s="14">
        <v>5550000</v>
      </c>
    </row>
    <row r="35" spans="1:9" x14ac:dyDescent="0.25">
      <c r="A35" s="104"/>
      <c r="B35" s="104">
        <v>31</v>
      </c>
      <c r="C35" s="104" t="s">
        <v>120</v>
      </c>
      <c r="D35" s="105">
        <v>5350000</v>
      </c>
      <c r="E35" s="105"/>
      <c r="F35" s="105"/>
      <c r="G35" s="105"/>
      <c r="H35" s="108">
        <v>5550000</v>
      </c>
      <c r="I35" s="108">
        <v>5550000</v>
      </c>
    </row>
    <row r="36" spans="1:9" x14ac:dyDescent="0.25">
      <c r="A36" s="1"/>
      <c r="B36" s="1">
        <v>311</v>
      </c>
      <c r="C36" s="1" t="s">
        <v>28</v>
      </c>
      <c r="D36" s="2">
        <v>4550000</v>
      </c>
      <c r="E36" s="2"/>
      <c r="F36" s="2"/>
      <c r="G36" s="2"/>
      <c r="H36" s="2"/>
      <c r="I36" s="2"/>
    </row>
    <row r="37" spans="1:9" x14ac:dyDescent="0.25">
      <c r="A37" s="1"/>
      <c r="B37" s="1">
        <v>312</v>
      </c>
      <c r="C37" s="1" t="s">
        <v>29</v>
      </c>
      <c r="D37" s="2">
        <v>200000</v>
      </c>
      <c r="E37" s="2"/>
      <c r="F37" s="2"/>
      <c r="G37" s="2"/>
      <c r="H37" s="2"/>
      <c r="I37" s="2"/>
    </row>
    <row r="38" spans="1:9" x14ac:dyDescent="0.25">
      <c r="A38" s="1"/>
      <c r="B38" s="1">
        <v>313</v>
      </c>
      <c r="C38" s="1" t="s">
        <v>30</v>
      </c>
      <c r="D38" s="2">
        <v>600000</v>
      </c>
      <c r="E38" s="2"/>
      <c r="F38" s="2"/>
      <c r="G38" s="2"/>
      <c r="H38" s="2"/>
      <c r="I38" s="2"/>
    </row>
    <row r="39" spans="1:9" x14ac:dyDescent="0.25">
      <c r="A39" s="104"/>
      <c r="B39" s="104">
        <v>32</v>
      </c>
      <c r="C39" s="104" t="s">
        <v>14</v>
      </c>
      <c r="D39" s="105">
        <v>200000</v>
      </c>
      <c r="E39" s="105"/>
      <c r="F39" s="105"/>
      <c r="G39" s="105"/>
      <c r="H39" s="105"/>
      <c r="I39" s="105"/>
    </row>
    <row r="40" spans="1:9" x14ac:dyDescent="0.25">
      <c r="A40" s="1"/>
      <c r="B40" s="1">
        <v>321</v>
      </c>
      <c r="C40" s="1" t="s">
        <v>31</v>
      </c>
      <c r="D40" s="2">
        <v>200000</v>
      </c>
      <c r="E40" s="2"/>
      <c r="F40" s="2"/>
      <c r="G40" s="2"/>
      <c r="H40" s="2"/>
      <c r="I40" s="2"/>
    </row>
    <row r="41" spans="1:9" ht="15.75" x14ac:dyDescent="0.25">
      <c r="A41" s="19">
        <v>2102</v>
      </c>
      <c r="B41" s="121" t="s">
        <v>32</v>
      </c>
      <c r="C41" s="122"/>
      <c r="D41" s="20">
        <v>537818.28</v>
      </c>
      <c r="E41" s="20"/>
      <c r="F41" s="20"/>
      <c r="G41" s="20"/>
      <c r="H41" s="20">
        <v>567192.14</v>
      </c>
      <c r="I41" s="20">
        <v>567192.14</v>
      </c>
    </row>
    <row r="42" spans="1:9" x14ac:dyDescent="0.25">
      <c r="A42" s="11" t="s">
        <v>33</v>
      </c>
      <c r="B42" s="11"/>
      <c r="C42" s="11" t="s">
        <v>34</v>
      </c>
      <c r="D42" s="12">
        <v>537818.28</v>
      </c>
      <c r="E42" s="12"/>
      <c r="F42" s="12"/>
      <c r="G42" s="12"/>
      <c r="H42" s="12">
        <v>567192.14</v>
      </c>
      <c r="I42" s="12">
        <v>567192.14</v>
      </c>
    </row>
    <row r="43" spans="1:9" x14ac:dyDescent="0.25">
      <c r="A43" s="3"/>
      <c r="B43" s="3"/>
      <c r="C43" s="3" t="s">
        <v>35</v>
      </c>
      <c r="D43" s="9">
        <v>537818.28</v>
      </c>
      <c r="E43" s="9"/>
      <c r="F43" s="9"/>
      <c r="G43" s="9"/>
      <c r="H43" s="9">
        <v>567192.14</v>
      </c>
      <c r="I43" s="9">
        <v>567192.14</v>
      </c>
    </row>
    <row r="44" spans="1:9" x14ac:dyDescent="0.25">
      <c r="A44" s="13"/>
      <c r="B44" s="13">
        <v>3</v>
      </c>
      <c r="C44" s="13" t="s">
        <v>13</v>
      </c>
      <c r="D44" s="14">
        <v>537818.28</v>
      </c>
      <c r="E44" s="14"/>
      <c r="F44" s="14"/>
      <c r="G44" s="14"/>
      <c r="H44" s="14">
        <v>567192.14</v>
      </c>
      <c r="I44" s="14">
        <v>567192.14</v>
      </c>
    </row>
    <row r="45" spans="1:9" x14ac:dyDescent="0.25">
      <c r="A45" s="104"/>
      <c r="B45" s="104">
        <v>32</v>
      </c>
      <c r="C45" s="104" t="s">
        <v>14</v>
      </c>
      <c r="D45" s="105">
        <v>61718.28</v>
      </c>
      <c r="E45" s="105"/>
      <c r="F45" s="105"/>
      <c r="G45" s="105"/>
      <c r="H45" s="105">
        <v>91092.14</v>
      </c>
      <c r="I45" s="105">
        <v>91092.14</v>
      </c>
    </row>
    <row r="46" spans="1:9" x14ac:dyDescent="0.25">
      <c r="A46" s="1"/>
      <c r="B46" s="1">
        <v>322</v>
      </c>
      <c r="C46" s="1" t="s">
        <v>36</v>
      </c>
      <c r="D46" s="2">
        <v>45933</v>
      </c>
      <c r="E46" s="2"/>
      <c r="F46" s="2"/>
      <c r="G46" s="2"/>
      <c r="H46" s="2"/>
      <c r="I46" s="2"/>
    </row>
    <row r="47" spans="1:9" x14ac:dyDescent="0.25">
      <c r="A47" s="1"/>
      <c r="B47" s="1">
        <v>323</v>
      </c>
      <c r="C47" s="1" t="s">
        <v>17</v>
      </c>
      <c r="D47" s="2">
        <v>1200</v>
      </c>
      <c r="E47" s="2"/>
      <c r="F47" s="2"/>
      <c r="G47" s="2"/>
      <c r="H47" s="2"/>
      <c r="I47" s="2"/>
    </row>
    <row r="48" spans="1:9" x14ac:dyDescent="0.25">
      <c r="A48" s="1"/>
      <c r="B48" s="1">
        <v>329</v>
      </c>
      <c r="C48" s="1" t="s">
        <v>18</v>
      </c>
      <c r="D48" s="2">
        <v>14585.28</v>
      </c>
      <c r="E48" s="2"/>
      <c r="F48" s="2"/>
      <c r="G48" s="2"/>
      <c r="H48" s="2"/>
      <c r="I48" s="2"/>
    </row>
    <row r="49" spans="1:1930" x14ac:dyDescent="0.25">
      <c r="A49" s="104"/>
      <c r="B49" s="104">
        <v>37</v>
      </c>
      <c r="C49" s="104" t="s">
        <v>37</v>
      </c>
      <c r="D49" s="105">
        <v>476100</v>
      </c>
      <c r="E49" s="105"/>
      <c r="F49" s="105"/>
      <c r="G49" s="105"/>
      <c r="H49" s="105">
        <v>476100</v>
      </c>
      <c r="I49" s="105">
        <v>476100</v>
      </c>
    </row>
    <row r="50" spans="1:1930" x14ac:dyDescent="0.25">
      <c r="A50" s="1"/>
      <c r="B50" s="1">
        <v>372</v>
      </c>
      <c r="C50" s="1" t="s">
        <v>38</v>
      </c>
      <c r="D50" s="2">
        <v>476100</v>
      </c>
      <c r="E50" s="2"/>
      <c r="F50" s="2"/>
      <c r="G50" s="2"/>
      <c r="H50" s="2"/>
      <c r="I50" s="2"/>
    </row>
    <row r="51" spans="1:1930" ht="15.75" x14ac:dyDescent="0.25">
      <c r="A51" s="19">
        <v>2301</v>
      </c>
      <c r="B51" s="121" t="s">
        <v>39</v>
      </c>
      <c r="C51" s="122"/>
      <c r="D51" s="20">
        <v>1087664.6599999999</v>
      </c>
      <c r="E51" s="20"/>
      <c r="F51" s="20"/>
      <c r="G51" s="20"/>
      <c r="H51" s="20"/>
      <c r="I51" s="20"/>
    </row>
    <row r="52" spans="1:1930" x14ac:dyDescent="0.25">
      <c r="A52" s="11" t="s">
        <v>40</v>
      </c>
      <c r="B52" s="11"/>
      <c r="C52" s="11" t="s">
        <v>41</v>
      </c>
      <c r="D52" s="12">
        <v>321900</v>
      </c>
      <c r="E52" s="12"/>
      <c r="F52" s="12"/>
      <c r="G52" s="12"/>
      <c r="H52" s="12">
        <v>354090</v>
      </c>
      <c r="I52" s="12">
        <v>354090</v>
      </c>
    </row>
    <row r="53" spans="1:1930" x14ac:dyDescent="0.25">
      <c r="A53" s="13"/>
      <c r="B53" s="13">
        <v>3</v>
      </c>
      <c r="C53" s="15" t="s">
        <v>13</v>
      </c>
      <c r="D53" s="88">
        <v>321900</v>
      </c>
      <c r="E53" s="16"/>
      <c r="F53" s="16"/>
      <c r="G53" s="16"/>
      <c r="H53" s="16">
        <v>354090</v>
      </c>
      <c r="I53" s="17">
        <v>354090</v>
      </c>
    </row>
    <row r="54" spans="1:1930" x14ac:dyDescent="0.25">
      <c r="A54" s="4"/>
      <c r="B54" s="4"/>
      <c r="C54" s="4" t="s">
        <v>42</v>
      </c>
      <c r="D54" s="9">
        <v>280500</v>
      </c>
      <c r="E54" s="9"/>
      <c r="F54" s="9"/>
      <c r="G54" s="9"/>
      <c r="H54" s="9">
        <v>275890</v>
      </c>
      <c r="I54" s="9">
        <v>275890</v>
      </c>
    </row>
    <row r="55" spans="1:1930" x14ac:dyDescent="0.25">
      <c r="A55" s="104"/>
      <c r="B55" s="106">
        <v>32</v>
      </c>
      <c r="C55" s="106" t="s">
        <v>14</v>
      </c>
      <c r="D55" s="105">
        <v>280500</v>
      </c>
      <c r="E55" s="105"/>
      <c r="F55" s="105"/>
      <c r="G55" s="105"/>
      <c r="H55" s="105">
        <v>354090</v>
      </c>
      <c r="I55" s="105">
        <v>354090</v>
      </c>
    </row>
    <row r="56" spans="1:1930" x14ac:dyDescent="0.25">
      <c r="A56" s="1"/>
      <c r="B56" s="1">
        <v>322</v>
      </c>
      <c r="C56" s="1" t="s">
        <v>36</v>
      </c>
      <c r="D56" s="2">
        <v>280500</v>
      </c>
      <c r="E56" s="2"/>
      <c r="F56" s="2"/>
      <c r="G56" s="2"/>
      <c r="H56" s="2"/>
      <c r="I56" s="2"/>
    </row>
    <row r="57" spans="1:1930" x14ac:dyDescent="0.25">
      <c r="A57" s="4"/>
      <c r="B57" s="4"/>
      <c r="C57" s="4" t="s">
        <v>43</v>
      </c>
      <c r="D57" s="9">
        <v>1400</v>
      </c>
      <c r="E57" s="9"/>
      <c r="F57" s="9"/>
      <c r="G57" s="9"/>
      <c r="H57" s="9">
        <v>1400</v>
      </c>
      <c r="I57" s="9">
        <v>1400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</row>
    <row r="58" spans="1:1930" s="5" customFormat="1" x14ac:dyDescent="0.25">
      <c r="A58" s="106"/>
      <c r="B58" s="106">
        <v>32</v>
      </c>
      <c r="C58" s="106" t="s">
        <v>14</v>
      </c>
      <c r="D58" s="105">
        <v>1400</v>
      </c>
      <c r="E58" s="107"/>
      <c r="F58" s="107"/>
      <c r="G58" s="107"/>
      <c r="H58" s="105">
        <v>1400</v>
      </c>
      <c r="I58" s="105">
        <v>1400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</row>
    <row r="59" spans="1:1930" x14ac:dyDescent="0.25">
      <c r="A59" s="1"/>
      <c r="B59" s="1">
        <v>322</v>
      </c>
      <c r="C59" s="1" t="s">
        <v>36</v>
      </c>
      <c r="D59" s="2">
        <v>1400</v>
      </c>
      <c r="E59" s="2"/>
      <c r="F59" s="2"/>
      <c r="G59" s="2"/>
      <c r="H59" s="2"/>
      <c r="I59" s="2"/>
    </row>
    <row r="60" spans="1:1930" x14ac:dyDescent="0.25">
      <c r="A60" s="4"/>
      <c r="B60" s="4"/>
      <c r="C60" s="4" t="s">
        <v>44</v>
      </c>
      <c r="D60" s="9">
        <v>10000</v>
      </c>
      <c r="E60" s="9"/>
      <c r="F60" s="9"/>
      <c r="G60" s="9"/>
      <c r="H60" s="9">
        <v>10000</v>
      </c>
      <c r="I60" s="9">
        <v>10000</v>
      </c>
    </row>
    <row r="61" spans="1:1930" s="6" customFormat="1" x14ac:dyDescent="0.25">
      <c r="A61" s="106"/>
      <c r="B61" s="106">
        <v>32</v>
      </c>
      <c r="C61" s="106" t="s">
        <v>14</v>
      </c>
      <c r="D61" s="105">
        <v>10000</v>
      </c>
      <c r="E61" s="105"/>
      <c r="F61" s="105"/>
      <c r="G61" s="105"/>
      <c r="H61" s="105">
        <v>10000</v>
      </c>
      <c r="I61" s="105">
        <v>10000</v>
      </c>
    </row>
    <row r="62" spans="1:1930" x14ac:dyDescent="0.25">
      <c r="A62" s="1"/>
      <c r="B62" s="1">
        <v>322</v>
      </c>
      <c r="C62" s="1" t="s">
        <v>36</v>
      </c>
      <c r="D62" s="2">
        <v>10000</v>
      </c>
      <c r="E62" s="2"/>
      <c r="F62" s="2"/>
      <c r="G62" s="2"/>
      <c r="H62" s="2"/>
      <c r="I62" s="2"/>
    </row>
    <row r="63" spans="1:1930" x14ac:dyDescent="0.25">
      <c r="A63" s="4"/>
      <c r="B63" s="4"/>
      <c r="C63" s="4" t="s">
        <v>48</v>
      </c>
      <c r="D63" s="9">
        <v>30000</v>
      </c>
      <c r="E63" s="9"/>
      <c r="F63" s="9"/>
      <c r="G63" s="9"/>
      <c r="H63" s="9">
        <v>66800</v>
      </c>
      <c r="I63" s="9">
        <v>66800</v>
      </c>
    </row>
    <row r="64" spans="1:1930" s="6" customFormat="1" x14ac:dyDescent="0.25">
      <c r="A64" s="106"/>
      <c r="B64" s="106">
        <v>32</v>
      </c>
      <c r="C64" s="106" t="s">
        <v>14</v>
      </c>
      <c r="D64" s="105">
        <v>30000</v>
      </c>
      <c r="E64" s="105"/>
      <c r="F64" s="105"/>
      <c r="G64" s="105"/>
      <c r="H64" s="105">
        <v>66800</v>
      </c>
      <c r="I64" s="105">
        <v>66800</v>
      </c>
    </row>
    <row r="65" spans="1:9" x14ac:dyDescent="0.25">
      <c r="A65" s="1"/>
      <c r="B65" s="1">
        <v>322</v>
      </c>
      <c r="C65" s="1" t="s">
        <v>36</v>
      </c>
      <c r="D65" s="2">
        <v>30000</v>
      </c>
      <c r="E65" s="2"/>
      <c r="F65" s="2"/>
      <c r="G65" s="2"/>
      <c r="H65" s="2"/>
      <c r="I65" s="2"/>
    </row>
    <row r="66" spans="1:9" x14ac:dyDescent="0.25">
      <c r="A66" s="11" t="s">
        <v>45</v>
      </c>
      <c r="B66" s="11"/>
      <c r="C66" s="11" t="s">
        <v>46</v>
      </c>
      <c r="D66" s="12">
        <v>364028</v>
      </c>
      <c r="E66" s="12"/>
      <c r="F66" s="12"/>
      <c r="G66" s="12"/>
      <c r="H66" s="12">
        <v>361228</v>
      </c>
      <c r="I66" s="12">
        <v>361228</v>
      </c>
    </row>
    <row r="67" spans="1:9" x14ac:dyDescent="0.25">
      <c r="A67" s="3"/>
      <c r="B67" s="3"/>
      <c r="C67" s="3" t="s">
        <v>47</v>
      </c>
      <c r="D67" s="9">
        <v>364028</v>
      </c>
      <c r="E67" s="9"/>
      <c r="F67" s="9"/>
      <c r="G67" s="9"/>
      <c r="H67" s="9">
        <v>361228</v>
      </c>
      <c r="I67" s="9">
        <v>361228</v>
      </c>
    </row>
    <row r="68" spans="1:9" x14ac:dyDescent="0.25">
      <c r="A68" s="18"/>
      <c r="B68" s="13">
        <v>3</v>
      </c>
      <c r="C68" s="13" t="s">
        <v>13</v>
      </c>
      <c r="D68" s="14">
        <v>348002</v>
      </c>
      <c r="E68" s="14"/>
      <c r="F68" s="14"/>
      <c r="G68" s="14"/>
      <c r="H68" s="14">
        <v>345202</v>
      </c>
      <c r="I68" s="14">
        <v>345202</v>
      </c>
    </row>
    <row r="69" spans="1:9" x14ac:dyDescent="0.25">
      <c r="A69" s="104"/>
      <c r="B69" s="104">
        <v>31</v>
      </c>
      <c r="C69" s="104" t="s">
        <v>120</v>
      </c>
      <c r="D69" s="105">
        <v>326900</v>
      </c>
      <c r="E69" s="105"/>
      <c r="F69" s="105"/>
      <c r="G69" s="105"/>
      <c r="H69" s="105">
        <v>327100</v>
      </c>
      <c r="I69" s="105">
        <v>327100</v>
      </c>
    </row>
    <row r="70" spans="1:9" x14ac:dyDescent="0.25">
      <c r="A70" s="1"/>
      <c r="B70" s="1">
        <v>311</v>
      </c>
      <c r="C70" s="1" t="s">
        <v>49</v>
      </c>
      <c r="D70" s="2">
        <v>255000</v>
      </c>
      <c r="E70" s="2"/>
      <c r="F70" s="2"/>
      <c r="G70" s="2"/>
      <c r="H70" s="2"/>
      <c r="I70" s="2"/>
    </row>
    <row r="71" spans="1:9" x14ac:dyDescent="0.25">
      <c r="A71" s="1"/>
      <c r="B71" s="1">
        <v>312</v>
      </c>
      <c r="C71" s="1" t="s">
        <v>29</v>
      </c>
      <c r="D71" s="2">
        <v>32000</v>
      </c>
      <c r="E71" s="2"/>
      <c r="F71" s="2"/>
      <c r="G71" s="2"/>
      <c r="H71" s="2"/>
      <c r="I71" s="2"/>
    </row>
    <row r="72" spans="1:9" x14ac:dyDescent="0.25">
      <c r="A72" s="1"/>
      <c r="B72" s="1">
        <v>313</v>
      </c>
      <c r="C72" s="1" t="s">
        <v>50</v>
      </c>
      <c r="D72" s="2">
        <v>39900</v>
      </c>
      <c r="E72" s="2"/>
      <c r="F72" s="2"/>
      <c r="G72" s="2"/>
      <c r="H72" s="2"/>
      <c r="I72" s="2"/>
    </row>
    <row r="73" spans="1:9" x14ac:dyDescent="0.25">
      <c r="A73" s="104"/>
      <c r="B73" s="104">
        <v>32</v>
      </c>
      <c r="C73" s="104" t="s">
        <v>14</v>
      </c>
      <c r="D73" s="105">
        <v>21102</v>
      </c>
      <c r="E73" s="105"/>
      <c r="F73" s="105"/>
      <c r="G73" s="105"/>
      <c r="H73" s="105">
        <v>18102</v>
      </c>
      <c r="I73" s="105">
        <v>18102</v>
      </c>
    </row>
    <row r="74" spans="1:9" x14ac:dyDescent="0.25">
      <c r="A74" s="1"/>
      <c r="B74" s="1">
        <v>321</v>
      </c>
      <c r="C74" s="1" t="s">
        <v>15</v>
      </c>
      <c r="D74" s="2">
        <v>15390</v>
      </c>
      <c r="E74" s="2"/>
      <c r="F74" s="2"/>
      <c r="G74" s="2"/>
      <c r="H74" s="2"/>
      <c r="I74" s="2"/>
    </row>
    <row r="75" spans="1:9" x14ac:dyDescent="0.25">
      <c r="A75" s="1"/>
      <c r="B75" s="1">
        <v>322</v>
      </c>
      <c r="C75" s="1" t="s">
        <v>36</v>
      </c>
      <c r="D75" s="2">
        <v>5382</v>
      </c>
      <c r="E75" s="2"/>
      <c r="F75" s="2"/>
      <c r="G75" s="2"/>
      <c r="H75" s="2"/>
      <c r="I75" s="2"/>
    </row>
    <row r="76" spans="1:9" x14ac:dyDescent="0.25">
      <c r="A76" s="1"/>
      <c r="B76" s="1">
        <v>323</v>
      </c>
      <c r="C76" s="1" t="s">
        <v>17</v>
      </c>
      <c r="D76" s="2">
        <v>330</v>
      </c>
      <c r="E76" s="2"/>
      <c r="F76" s="2"/>
      <c r="G76" s="2"/>
      <c r="H76" s="2"/>
      <c r="I76" s="2"/>
    </row>
    <row r="77" spans="1:9" x14ac:dyDescent="0.25">
      <c r="A77" s="18"/>
      <c r="B77" s="13">
        <v>4</v>
      </c>
      <c r="C77" s="13" t="s">
        <v>51</v>
      </c>
      <c r="D77" s="14">
        <v>16026</v>
      </c>
      <c r="E77" s="14"/>
      <c r="F77" s="14"/>
      <c r="G77" s="14"/>
      <c r="H77" s="14">
        <v>16026</v>
      </c>
      <c r="I77" s="14">
        <v>16026</v>
      </c>
    </row>
    <row r="78" spans="1:9" x14ac:dyDescent="0.25">
      <c r="A78" s="104"/>
      <c r="B78" s="104">
        <v>42</v>
      </c>
      <c r="C78" s="104" t="s">
        <v>52</v>
      </c>
      <c r="D78" s="105">
        <v>16026</v>
      </c>
      <c r="E78" s="105"/>
      <c r="F78" s="105"/>
      <c r="G78" s="105"/>
      <c r="H78" s="105">
        <v>16026</v>
      </c>
      <c r="I78" s="105">
        <v>16026</v>
      </c>
    </row>
    <row r="79" spans="1:9" x14ac:dyDescent="0.25">
      <c r="A79" s="1"/>
      <c r="B79" s="1">
        <v>422</v>
      </c>
      <c r="C79" s="1" t="s">
        <v>53</v>
      </c>
      <c r="D79" s="2">
        <v>16026</v>
      </c>
      <c r="E79" s="2"/>
      <c r="F79" s="2"/>
      <c r="G79" s="2"/>
      <c r="H79" s="2"/>
      <c r="I79" s="2"/>
    </row>
    <row r="80" spans="1:9" x14ac:dyDescent="0.25">
      <c r="A80" s="11" t="s">
        <v>54</v>
      </c>
      <c r="B80" s="11"/>
      <c r="C80" s="11" t="s">
        <v>55</v>
      </c>
      <c r="D80" s="12">
        <v>188886.25</v>
      </c>
      <c r="E80" s="12"/>
      <c r="F80" s="12"/>
      <c r="G80" s="12"/>
      <c r="H80" s="12">
        <v>184486.25</v>
      </c>
      <c r="I80" s="12">
        <v>184486.25</v>
      </c>
    </row>
    <row r="81" spans="1:9" x14ac:dyDescent="0.25">
      <c r="A81" s="3"/>
      <c r="B81" s="3"/>
      <c r="C81" s="3" t="s">
        <v>56</v>
      </c>
      <c r="D81" s="9">
        <v>149715</v>
      </c>
      <c r="E81" s="9"/>
      <c r="F81" s="9"/>
      <c r="G81" s="9"/>
      <c r="H81" s="9">
        <v>145315</v>
      </c>
      <c r="I81" s="9">
        <v>145315</v>
      </c>
    </row>
    <row r="82" spans="1:9" x14ac:dyDescent="0.25">
      <c r="A82" s="18"/>
      <c r="B82" s="13">
        <v>3</v>
      </c>
      <c r="C82" s="13" t="s">
        <v>13</v>
      </c>
      <c r="D82" s="14">
        <v>120350</v>
      </c>
      <c r="E82" s="14"/>
      <c r="F82" s="14"/>
      <c r="G82" s="14"/>
      <c r="H82" s="14">
        <v>115950</v>
      </c>
      <c r="I82" s="14">
        <v>115950</v>
      </c>
    </row>
    <row r="83" spans="1:9" x14ac:dyDescent="0.25">
      <c r="A83" s="104"/>
      <c r="B83" s="104">
        <v>31</v>
      </c>
      <c r="C83" s="104" t="s">
        <v>120</v>
      </c>
      <c r="D83" s="105">
        <v>2150</v>
      </c>
      <c r="E83" s="105"/>
      <c r="F83" s="105"/>
      <c r="G83" s="105"/>
      <c r="H83" s="105">
        <v>450</v>
      </c>
      <c r="I83" s="105">
        <v>450</v>
      </c>
    </row>
    <row r="84" spans="1:9" x14ac:dyDescent="0.25">
      <c r="A84" s="1"/>
      <c r="B84" s="1">
        <v>313</v>
      </c>
      <c r="C84" s="1" t="s">
        <v>50</v>
      </c>
      <c r="D84" s="2">
        <v>2150</v>
      </c>
      <c r="E84" s="2"/>
      <c r="F84" s="2"/>
      <c r="G84" s="2"/>
      <c r="H84" s="2"/>
      <c r="I84" s="2"/>
    </row>
    <row r="85" spans="1:9" x14ac:dyDescent="0.25">
      <c r="A85" s="104"/>
      <c r="B85" s="104">
        <v>32</v>
      </c>
      <c r="C85" s="104" t="s">
        <v>14</v>
      </c>
      <c r="D85" s="105">
        <v>118200</v>
      </c>
      <c r="E85" s="105"/>
      <c r="F85" s="105"/>
      <c r="G85" s="105"/>
      <c r="H85" s="105">
        <v>115500</v>
      </c>
      <c r="I85" s="105">
        <v>115500</v>
      </c>
    </row>
    <row r="86" spans="1:9" x14ac:dyDescent="0.25">
      <c r="A86" s="1"/>
      <c r="B86" s="1">
        <v>321</v>
      </c>
      <c r="C86" s="1" t="s">
        <v>15</v>
      </c>
      <c r="D86" s="2">
        <v>1500</v>
      </c>
      <c r="E86" s="2"/>
      <c r="F86" s="2"/>
      <c r="G86" s="2"/>
      <c r="H86" s="2"/>
      <c r="I86" s="2"/>
    </row>
    <row r="87" spans="1:9" x14ac:dyDescent="0.25">
      <c r="A87" s="1"/>
      <c r="B87" s="1">
        <v>322</v>
      </c>
      <c r="C87" s="1" t="s">
        <v>36</v>
      </c>
      <c r="D87" s="2">
        <v>99200</v>
      </c>
      <c r="E87" s="2"/>
      <c r="F87" s="2"/>
      <c r="G87" s="2"/>
      <c r="H87" s="2"/>
      <c r="I87" s="2"/>
    </row>
    <row r="88" spans="1:9" x14ac:dyDescent="0.25">
      <c r="A88" s="1"/>
      <c r="B88" s="1">
        <v>323</v>
      </c>
      <c r="C88" s="1" t="s">
        <v>17</v>
      </c>
      <c r="D88" s="2">
        <v>17500</v>
      </c>
      <c r="E88" s="2"/>
      <c r="F88" s="2"/>
      <c r="G88" s="2"/>
      <c r="H88" s="2"/>
      <c r="I88" s="2"/>
    </row>
    <row r="89" spans="1:9" x14ac:dyDescent="0.25">
      <c r="A89" s="13"/>
      <c r="B89" s="13">
        <v>4</v>
      </c>
      <c r="C89" s="13" t="s">
        <v>51</v>
      </c>
      <c r="D89" s="14">
        <v>29365</v>
      </c>
      <c r="E89" s="14"/>
      <c r="F89" s="14"/>
      <c r="G89" s="14"/>
      <c r="H89" s="14">
        <v>29365</v>
      </c>
      <c r="I89" s="14">
        <v>29365</v>
      </c>
    </row>
    <row r="90" spans="1:9" x14ac:dyDescent="0.25">
      <c r="A90" s="104"/>
      <c r="B90" s="104">
        <v>42</v>
      </c>
      <c r="C90" s="104" t="s">
        <v>52</v>
      </c>
      <c r="D90" s="105">
        <v>29365</v>
      </c>
      <c r="E90" s="105"/>
      <c r="F90" s="105"/>
      <c r="G90" s="105"/>
      <c r="H90" s="105">
        <v>39365</v>
      </c>
      <c r="I90" s="105">
        <v>29365</v>
      </c>
    </row>
    <row r="91" spans="1:9" x14ac:dyDescent="0.25">
      <c r="A91" s="1"/>
      <c r="B91" s="1">
        <v>422</v>
      </c>
      <c r="C91" s="1" t="s">
        <v>53</v>
      </c>
      <c r="D91" s="2">
        <v>26500</v>
      </c>
      <c r="E91" s="2"/>
      <c r="F91" s="2"/>
      <c r="G91" s="2"/>
      <c r="H91" s="2"/>
      <c r="I91" s="2"/>
    </row>
    <row r="92" spans="1:9" x14ac:dyDescent="0.25">
      <c r="A92" s="1"/>
      <c r="B92" s="1">
        <v>424</v>
      </c>
      <c r="C92" s="1" t="s">
        <v>57</v>
      </c>
      <c r="D92" s="2">
        <v>2865</v>
      </c>
      <c r="E92" s="2"/>
      <c r="F92" s="2"/>
      <c r="G92" s="2"/>
      <c r="H92" s="2"/>
      <c r="I92" s="2"/>
    </row>
    <row r="93" spans="1:9" x14ac:dyDescent="0.25">
      <c r="A93" s="3"/>
      <c r="B93" s="3"/>
      <c r="C93" s="3" t="s">
        <v>42</v>
      </c>
      <c r="D93" s="9">
        <v>39171.25</v>
      </c>
      <c r="E93" s="9"/>
      <c r="F93" s="9"/>
      <c r="G93" s="9"/>
      <c r="H93" s="9">
        <v>39171</v>
      </c>
      <c r="I93" s="9">
        <v>39171.25</v>
      </c>
    </row>
    <row r="94" spans="1:9" x14ac:dyDescent="0.25">
      <c r="A94" s="13"/>
      <c r="B94" s="13">
        <v>3</v>
      </c>
      <c r="C94" s="13" t="s">
        <v>13</v>
      </c>
      <c r="D94" s="14">
        <v>39171.25</v>
      </c>
      <c r="E94" s="14"/>
      <c r="F94" s="14"/>
      <c r="G94" s="14"/>
      <c r="H94" s="14">
        <v>39171</v>
      </c>
      <c r="I94" s="14">
        <v>39171.25</v>
      </c>
    </row>
    <row r="95" spans="1:9" x14ac:dyDescent="0.25">
      <c r="A95" s="106"/>
      <c r="B95" s="106">
        <v>32</v>
      </c>
      <c r="C95" s="106" t="s">
        <v>14</v>
      </c>
      <c r="D95" s="105">
        <v>39171.25</v>
      </c>
      <c r="E95" s="105"/>
      <c r="F95" s="105"/>
      <c r="G95" s="105"/>
      <c r="H95" s="105">
        <v>39171</v>
      </c>
      <c r="I95" s="108">
        <v>39171.25</v>
      </c>
    </row>
    <row r="96" spans="1:9" x14ac:dyDescent="0.25">
      <c r="A96" s="1"/>
      <c r="B96" s="1">
        <v>321</v>
      </c>
      <c r="C96" s="1" t="s">
        <v>15</v>
      </c>
      <c r="D96" s="2">
        <v>5000</v>
      </c>
      <c r="E96" s="2"/>
      <c r="F96" s="2"/>
      <c r="G96" s="2"/>
      <c r="H96" s="2"/>
      <c r="I96" s="2"/>
    </row>
    <row r="97" spans="1:9" x14ac:dyDescent="0.25">
      <c r="A97" s="1"/>
      <c r="B97" s="1">
        <v>322</v>
      </c>
      <c r="C97" s="1" t="s">
        <v>58</v>
      </c>
      <c r="D97" s="2">
        <v>6500</v>
      </c>
      <c r="E97" s="2"/>
      <c r="F97" s="2"/>
      <c r="G97" s="2"/>
      <c r="H97" s="2"/>
      <c r="I97" s="2"/>
    </row>
    <row r="98" spans="1:9" x14ac:dyDescent="0.25">
      <c r="A98" s="1"/>
      <c r="B98" s="1">
        <v>323</v>
      </c>
      <c r="C98" s="1" t="s">
        <v>59</v>
      </c>
      <c r="D98" s="2">
        <v>500</v>
      </c>
      <c r="E98" s="2"/>
      <c r="F98" s="2"/>
      <c r="G98" s="2"/>
      <c r="H98" s="2"/>
      <c r="I98" s="2"/>
    </row>
    <row r="99" spans="1:9" x14ac:dyDescent="0.25">
      <c r="A99" s="1"/>
      <c r="B99" s="1">
        <v>329</v>
      </c>
      <c r="C99" s="1" t="s">
        <v>18</v>
      </c>
      <c r="D99" s="2">
        <v>27171.25</v>
      </c>
      <c r="E99" s="2"/>
      <c r="F99" s="2"/>
      <c r="G99" s="2"/>
      <c r="H99" s="2"/>
      <c r="I99" s="2"/>
    </row>
    <row r="100" spans="1:9" x14ac:dyDescent="0.25">
      <c r="A100" s="11" t="s">
        <v>62</v>
      </c>
      <c r="B100" s="11"/>
      <c r="C100" s="11" t="s">
        <v>60</v>
      </c>
      <c r="D100" s="12">
        <v>205850.41</v>
      </c>
      <c r="E100" s="12"/>
      <c r="F100" s="12"/>
      <c r="G100" s="12"/>
      <c r="H100" s="12">
        <v>205850.41</v>
      </c>
      <c r="I100" s="12">
        <v>205850.41</v>
      </c>
    </row>
    <row r="101" spans="1:9" x14ac:dyDescent="0.25">
      <c r="A101" s="3"/>
      <c r="B101" s="3"/>
      <c r="C101" s="3" t="s">
        <v>27</v>
      </c>
      <c r="D101" s="9">
        <v>205850.41</v>
      </c>
      <c r="E101" s="9"/>
      <c r="F101" s="9"/>
      <c r="G101" s="9"/>
      <c r="H101" s="25">
        <v>205850.41</v>
      </c>
      <c r="I101" s="9">
        <v>205850.41</v>
      </c>
    </row>
    <row r="102" spans="1:9" x14ac:dyDescent="0.25">
      <c r="A102" s="13"/>
      <c r="B102" s="13">
        <v>3</v>
      </c>
      <c r="C102" s="13" t="s">
        <v>13</v>
      </c>
      <c r="D102" s="14">
        <v>205840.41</v>
      </c>
      <c r="E102" s="14"/>
      <c r="F102" s="14"/>
      <c r="G102" s="14"/>
      <c r="H102" s="14">
        <v>205850.41</v>
      </c>
      <c r="I102" s="14">
        <v>205850.41</v>
      </c>
    </row>
    <row r="103" spans="1:9" x14ac:dyDescent="0.25">
      <c r="A103" s="104"/>
      <c r="B103" s="104">
        <v>37</v>
      </c>
      <c r="C103" s="104" t="s">
        <v>24</v>
      </c>
      <c r="D103" s="105">
        <v>205840.41</v>
      </c>
      <c r="E103" s="105"/>
      <c r="F103" s="105"/>
      <c r="G103" s="105"/>
      <c r="H103" s="105">
        <v>205850.41</v>
      </c>
      <c r="I103" s="105">
        <v>205840.41</v>
      </c>
    </row>
    <row r="104" spans="1:9" x14ac:dyDescent="0.25">
      <c r="A104" s="1"/>
      <c r="B104" s="1">
        <v>372</v>
      </c>
      <c r="C104" s="1" t="s">
        <v>61</v>
      </c>
      <c r="D104" s="2">
        <v>205850.41</v>
      </c>
      <c r="E104" s="2"/>
      <c r="F104" s="2"/>
      <c r="G104" s="2"/>
      <c r="H104" s="2"/>
      <c r="I104" s="2"/>
    </row>
    <row r="105" spans="1:9" x14ac:dyDescent="0.25">
      <c r="A105" s="11" t="s">
        <v>63</v>
      </c>
      <c r="B105" s="11"/>
      <c r="C105" s="11" t="s">
        <v>64</v>
      </c>
      <c r="D105" s="12">
        <v>7000</v>
      </c>
      <c r="E105" s="12"/>
      <c r="F105" s="12"/>
      <c r="G105" s="12"/>
      <c r="H105" s="12">
        <v>7000</v>
      </c>
      <c r="I105" s="12">
        <v>7000</v>
      </c>
    </row>
    <row r="106" spans="1:9" x14ac:dyDescent="0.25">
      <c r="A106" s="8"/>
      <c r="B106" s="8"/>
      <c r="C106" s="8" t="s">
        <v>35</v>
      </c>
      <c r="D106" s="10">
        <v>7000</v>
      </c>
      <c r="E106" s="10"/>
      <c r="F106" s="10"/>
      <c r="G106" s="10"/>
      <c r="H106" s="10">
        <v>7000</v>
      </c>
      <c r="I106" s="10">
        <v>7000</v>
      </c>
    </row>
    <row r="107" spans="1:9" x14ac:dyDescent="0.25">
      <c r="A107" s="13"/>
      <c r="B107" s="13">
        <v>3</v>
      </c>
      <c r="C107" s="13" t="s">
        <v>13</v>
      </c>
      <c r="D107" s="14">
        <v>5000</v>
      </c>
      <c r="E107" s="14"/>
      <c r="F107" s="14"/>
      <c r="G107" s="14"/>
      <c r="H107" s="14">
        <v>5000</v>
      </c>
      <c r="I107" s="14">
        <v>5000</v>
      </c>
    </row>
    <row r="108" spans="1:9" x14ac:dyDescent="0.25">
      <c r="A108" s="106"/>
      <c r="B108" s="106">
        <v>32</v>
      </c>
      <c r="C108" s="106" t="s">
        <v>14</v>
      </c>
      <c r="D108" s="105">
        <v>5000</v>
      </c>
      <c r="E108" s="105"/>
      <c r="F108" s="105"/>
      <c r="G108" s="105"/>
      <c r="H108" s="105">
        <v>5000</v>
      </c>
      <c r="I108" s="105">
        <v>5000</v>
      </c>
    </row>
    <row r="109" spans="1:9" x14ac:dyDescent="0.25">
      <c r="A109" s="1"/>
      <c r="B109" s="1">
        <v>321</v>
      </c>
      <c r="C109" s="1" t="s">
        <v>65</v>
      </c>
      <c r="D109" s="2">
        <v>1000</v>
      </c>
      <c r="E109" s="2"/>
      <c r="F109" s="2"/>
      <c r="G109" s="2"/>
      <c r="H109" s="2"/>
      <c r="I109" s="2"/>
    </row>
    <row r="110" spans="1:9" x14ac:dyDescent="0.25">
      <c r="A110" s="1"/>
      <c r="B110" s="1">
        <v>322</v>
      </c>
      <c r="C110" s="1" t="s">
        <v>36</v>
      </c>
      <c r="D110" s="2">
        <v>3830</v>
      </c>
      <c r="E110" s="2"/>
      <c r="F110" s="2"/>
      <c r="G110" s="2"/>
      <c r="H110" s="2"/>
      <c r="I110" s="2"/>
    </row>
    <row r="111" spans="1:9" x14ac:dyDescent="0.25">
      <c r="A111" s="1"/>
      <c r="B111" s="1">
        <v>329</v>
      </c>
      <c r="C111" s="1" t="s">
        <v>18</v>
      </c>
      <c r="D111" s="2">
        <v>170</v>
      </c>
      <c r="E111" s="2"/>
      <c r="F111" s="2"/>
      <c r="G111" s="2"/>
      <c r="H111" s="2"/>
      <c r="I111" s="2"/>
    </row>
    <row r="112" spans="1:9" x14ac:dyDescent="0.25">
      <c r="A112" s="13"/>
      <c r="B112" s="13">
        <v>4</v>
      </c>
      <c r="C112" s="13" t="s">
        <v>51</v>
      </c>
      <c r="D112" s="14">
        <v>2000</v>
      </c>
      <c r="E112" s="14"/>
      <c r="F112" s="14"/>
      <c r="G112" s="14"/>
      <c r="H112" s="14">
        <v>2000</v>
      </c>
      <c r="I112" s="14">
        <v>2000</v>
      </c>
    </row>
    <row r="113" spans="1:9" x14ac:dyDescent="0.25">
      <c r="A113" s="104"/>
      <c r="B113" s="104">
        <v>42</v>
      </c>
      <c r="C113" s="104" t="s">
        <v>52</v>
      </c>
      <c r="D113" s="105">
        <v>2000</v>
      </c>
      <c r="E113" s="105"/>
      <c r="F113" s="105"/>
      <c r="G113" s="105"/>
      <c r="H113" s="105">
        <v>2000</v>
      </c>
      <c r="I113" s="105">
        <v>2000</v>
      </c>
    </row>
    <row r="114" spans="1:9" x14ac:dyDescent="0.25">
      <c r="A114" s="1"/>
      <c r="B114" s="1">
        <v>422</v>
      </c>
      <c r="C114" s="1" t="s">
        <v>53</v>
      </c>
      <c r="D114" s="2">
        <v>2000</v>
      </c>
      <c r="E114" s="2"/>
      <c r="F114" s="2"/>
      <c r="G114" s="2"/>
      <c r="H114" s="2"/>
      <c r="I114" s="2"/>
    </row>
    <row r="115" spans="1:9" x14ac:dyDescent="0.25">
      <c r="A115" s="11" t="s">
        <v>116</v>
      </c>
      <c r="B115" s="11"/>
      <c r="C115" s="11" t="s">
        <v>117</v>
      </c>
      <c r="D115" s="12">
        <v>3000</v>
      </c>
      <c r="E115" s="12"/>
      <c r="F115" s="12"/>
      <c r="G115" s="12"/>
      <c r="H115" s="12"/>
      <c r="I115" s="12"/>
    </row>
    <row r="116" spans="1:9" x14ac:dyDescent="0.25">
      <c r="A116" s="3"/>
      <c r="B116" s="3"/>
      <c r="C116" s="3" t="s">
        <v>118</v>
      </c>
      <c r="D116" s="9">
        <v>3000</v>
      </c>
      <c r="E116" s="9"/>
      <c r="F116" s="9"/>
      <c r="G116" s="9"/>
      <c r="H116" s="9"/>
      <c r="I116" s="9"/>
    </row>
    <row r="117" spans="1:9" x14ac:dyDescent="0.25">
      <c r="A117" s="13"/>
      <c r="B117" s="13">
        <v>4</v>
      </c>
      <c r="C117" s="13" t="s">
        <v>51</v>
      </c>
      <c r="D117" s="14">
        <v>3000</v>
      </c>
      <c r="E117" s="14"/>
      <c r="F117" s="14"/>
      <c r="G117" s="14"/>
      <c r="H117" s="14"/>
      <c r="I117" s="14"/>
    </row>
    <row r="118" spans="1:9" x14ac:dyDescent="0.25">
      <c r="A118" s="104"/>
      <c r="B118" s="104">
        <v>42</v>
      </c>
      <c r="C118" s="104" t="s">
        <v>52</v>
      </c>
      <c r="D118" s="105">
        <v>3000</v>
      </c>
      <c r="E118" s="105"/>
      <c r="F118" s="105"/>
      <c r="G118" s="105"/>
      <c r="H118" s="105"/>
      <c r="I118" s="105"/>
    </row>
    <row r="119" spans="1:9" x14ac:dyDescent="0.25">
      <c r="A119" s="1"/>
      <c r="B119" s="1">
        <v>424</v>
      </c>
      <c r="C119" s="1" t="s">
        <v>57</v>
      </c>
      <c r="D119" s="2">
        <v>3000</v>
      </c>
      <c r="E119" s="2"/>
      <c r="F119" s="2"/>
      <c r="G119" s="2"/>
      <c r="H119" s="2"/>
      <c r="I119" s="2"/>
    </row>
    <row r="120" spans="1:9" x14ac:dyDescent="0.25">
      <c r="A120" s="11"/>
      <c r="B120" s="11"/>
      <c r="C120" s="11" t="s">
        <v>121</v>
      </c>
      <c r="D120" s="12">
        <v>320580</v>
      </c>
      <c r="E120" s="12"/>
      <c r="F120" s="12"/>
      <c r="G120" s="12"/>
      <c r="H120" s="12"/>
      <c r="I120" s="12"/>
    </row>
    <row r="121" spans="1:9" x14ac:dyDescent="0.25">
      <c r="A121" s="18"/>
      <c r="B121" s="13">
        <v>3</v>
      </c>
      <c r="C121" s="13" t="s">
        <v>13</v>
      </c>
      <c r="D121" s="89">
        <v>320580</v>
      </c>
      <c r="E121" s="89"/>
      <c r="F121" s="89"/>
      <c r="G121" s="89"/>
      <c r="H121" s="89"/>
      <c r="I121" s="89"/>
    </row>
    <row r="122" spans="1:9" x14ac:dyDescent="0.25">
      <c r="A122" s="104"/>
      <c r="B122" s="104">
        <v>31</v>
      </c>
      <c r="C122" s="104" t="s">
        <v>119</v>
      </c>
      <c r="D122" s="105">
        <v>292290</v>
      </c>
      <c r="E122" s="105"/>
      <c r="F122" s="105"/>
      <c r="G122" s="105"/>
      <c r="H122" s="105"/>
      <c r="I122" s="105"/>
    </row>
    <row r="123" spans="1:9" x14ac:dyDescent="0.25">
      <c r="A123" s="1"/>
      <c r="B123" s="1">
        <v>311</v>
      </c>
      <c r="C123" s="1" t="s">
        <v>127</v>
      </c>
      <c r="D123" s="2">
        <v>292290</v>
      </c>
      <c r="E123" s="2"/>
      <c r="F123" s="2"/>
      <c r="G123" s="2"/>
      <c r="H123" s="2"/>
      <c r="I123" s="2"/>
    </row>
    <row r="124" spans="1:9" x14ac:dyDescent="0.25">
      <c r="A124" s="1"/>
      <c r="B124" s="1">
        <v>311</v>
      </c>
      <c r="C124" s="1" t="s">
        <v>122</v>
      </c>
      <c r="D124" s="2">
        <v>236595</v>
      </c>
      <c r="E124" s="2"/>
      <c r="F124" s="2"/>
      <c r="G124" s="2"/>
      <c r="H124" s="2"/>
      <c r="I124" s="2"/>
    </row>
    <row r="125" spans="1:9" x14ac:dyDescent="0.25">
      <c r="A125" s="1"/>
      <c r="B125" s="1">
        <v>312</v>
      </c>
      <c r="C125" s="1" t="s">
        <v>29</v>
      </c>
      <c r="D125" s="2">
        <v>18000</v>
      </c>
      <c r="E125" s="2"/>
      <c r="F125" s="2"/>
      <c r="G125" s="2"/>
      <c r="H125" s="2"/>
      <c r="I125" s="2"/>
    </row>
    <row r="126" spans="1:9" x14ac:dyDescent="0.25">
      <c r="A126" s="1"/>
      <c r="B126" s="1">
        <v>313</v>
      </c>
      <c r="C126" s="1" t="s">
        <v>123</v>
      </c>
      <c r="D126" s="2">
        <v>40695</v>
      </c>
      <c r="E126" s="2"/>
      <c r="F126" s="2"/>
      <c r="G126" s="2"/>
      <c r="H126" s="2"/>
      <c r="I126" s="2"/>
    </row>
    <row r="127" spans="1:9" x14ac:dyDescent="0.25">
      <c r="A127" s="104"/>
      <c r="B127" s="104">
        <v>32</v>
      </c>
      <c r="C127" s="104" t="s">
        <v>14</v>
      </c>
      <c r="D127" s="105">
        <v>28290</v>
      </c>
      <c r="E127" s="105"/>
      <c r="F127" s="105"/>
      <c r="G127" s="105"/>
      <c r="H127" s="105"/>
      <c r="I127" s="105"/>
    </row>
    <row r="128" spans="1:9" x14ac:dyDescent="0.25">
      <c r="A128" s="1"/>
      <c r="B128" s="1">
        <v>321</v>
      </c>
      <c r="C128" s="1" t="s">
        <v>124</v>
      </c>
      <c r="D128" s="2">
        <v>24000</v>
      </c>
      <c r="E128" s="2"/>
      <c r="F128" s="2"/>
      <c r="G128" s="2"/>
      <c r="H128" s="2"/>
      <c r="I128" s="2"/>
    </row>
    <row r="129" spans="1:9" x14ac:dyDescent="0.25">
      <c r="A129" s="1"/>
      <c r="B129" s="1">
        <v>321</v>
      </c>
      <c r="C129" s="1" t="s">
        <v>125</v>
      </c>
      <c r="D129" s="2">
        <v>2040</v>
      </c>
      <c r="E129" s="2"/>
      <c r="F129" s="2"/>
      <c r="G129" s="2"/>
      <c r="H129" s="2"/>
      <c r="I129" s="2"/>
    </row>
    <row r="130" spans="1:9" x14ac:dyDescent="0.25">
      <c r="A130" s="1"/>
      <c r="B130" s="1">
        <v>323</v>
      </c>
      <c r="C130" s="1" t="s">
        <v>126</v>
      </c>
      <c r="D130" s="2">
        <v>2250</v>
      </c>
      <c r="E130" s="2"/>
      <c r="F130" s="2"/>
      <c r="G130" s="2"/>
      <c r="H130" s="2"/>
      <c r="I130" s="2"/>
    </row>
    <row r="131" spans="1:9" ht="30" x14ac:dyDescent="0.25">
      <c r="A131" s="11" t="s">
        <v>90</v>
      </c>
      <c r="B131" s="11"/>
      <c r="C131" s="11" t="s">
        <v>128</v>
      </c>
      <c r="D131" s="12">
        <v>75000</v>
      </c>
      <c r="E131" s="11"/>
      <c r="F131" s="11"/>
      <c r="G131" s="11"/>
      <c r="H131" s="11"/>
      <c r="I131" s="11"/>
    </row>
    <row r="132" spans="1:9" x14ac:dyDescent="0.25">
      <c r="A132" s="13"/>
      <c r="B132" s="90">
        <v>3</v>
      </c>
      <c r="C132" s="90" t="s">
        <v>13</v>
      </c>
      <c r="D132" s="96">
        <v>75000</v>
      </c>
      <c r="E132" s="13"/>
      <c r="F132" s="18"/>
      <c r="G132" s="18"/>
      <c r="H132" s="18"/>
      <c r="I132" s="18"/>
    </row>
    <row r="133" spans="1:9" x14ac:dyDescent="0.25">
      <c r="A133" s="104"/>
      <c r="B133" s="104">
        <v>32</v>
      </c>
      <c r="C133" s="104" t="s">
        <v>14</v>
      </c>
      <c r="D133" s="105">
        <v>75000</v>
      </c>
      <c r="E133" s="104"/>
      <c r="F133" s="104"/>
      <c r="G133" s="104"/>
      <c r="H133" s="104"/>
      <c r="I133" s="104"/>
    </row>
    <row r="134" spans="1:9" x14ac:dyDescent="0.25">
      <c r="A134" s="110"/>
      <c r="B134" s="1">
        <v>323</v>
      </c>
      <c r="C134" s="1" t="s">
        <v>129</v>
      </c>
      <c r="D134" s="2">
        <v>75000</v>
      </c>
      <c r="E134" s="1"/>
      <c r="F134" s="1"/>
      <c r="G134" s="1"/>
      <c r="H134" s="1"/>
      <c r="I134" s="1"/>
    </row>
    <row r="135" spans="1:9" x14ac:dyDescent="0.25">
      <c r="A135" s="110"/>
      <c r="B135" s="110"/>
      <c r="C135" s="110"/>
      <c r="D135" s="111"/>
      <c r="E135" s="110"/>
      <c r="F135" s="110"/>
      <c r="G135" s="110"/>
      <c r="H135" s="110"/>
      <c r="I135" s="110"/>
    </row>
    <row r="136" spans="1:9" x14ac:dyDescent="0.25">
      <c r="A136" s="110"/>
      <c r="B136" s="110"/>
      <c r="C136" s="112" t="s">
        <v>141</v>
      </c>
      <c r="D136" s="113">
        <f>SUM(D19+D29+D34+D44+D53+D68+D82+D94+D102+D107+D121+D132)</f>
        <v>7753985.9400000004</v>
      </c>
      <c r="E136" s="112"/>
      <c r="F136" s="112"/>
      <c r="G136" s="112"/>
      <c r="H136" s="114">
        <f>SUM(H19+H29+H34+H44+H53+H68+H82+H94+H102+H107+H121+H132)</f>
        <v>7412779.5499999998</v>
      </c>
      <c r="I136" s="114">
        <f>SUM(I19+I29+I34+I44+I53+I68+I82+I94+I102+I107+I121+I132)</f>
        <v>7412779.7999999998</v>
      </c>
    </row>
    <row r="137" spans="1:9" x14ac:dyDescent="0.25">
      <c r="A137" s="110"/>
      <c r="B137" s="110"/>
      <c r="C137" s="112" t="s">
        <v>142</v>
      </c>
      <c r="D137" s="113">
        <f>SUM(D77+D89+D112+D117)</f>
        <v>50391</v>
      </c>
      <c r="E137" s="112"/>
      <c r="F137" s="112"/>
      <c r="G137" s="112"/>
      <c r="H137" s="114">
        <f>SUM(H77+H89+H112+H117)</f>
        <v>47391</v>
      </c>
      <c r="I137" s="114">
        <f>SUM(I77+I89+I112+I117)</f>
        <v>47391</v>
      </c>
    </row>
    <row r="138" spans="1:9" x14ac:dyDescent="0.25">
      <c r="A138" s="110"/>
      <c r="B138" s="110"/>
      <c r="C138" s="112" t="s">
        <v>143</v>
      </c>
      <c r="D138" s="115">
        <f>SUM(D18+D28+D33+D43+D54+D57+D60+D63+D67+D81+D93+D101+D106+D116+D121+D132)</f>
        <v>7804386.9400000004</v>
      </c>
      <c r="E138" s="112"/>
      <c r="F138" s="112"/>
      <c r="G138" s="112"/>
      <c r="H138" s="114">
        <f>SUM(H17+H27+H32+H42+H52+H66+H80+H100+H105)</f>
        <v>7460170.7999999998</v>
      </c>
      <c r="I138" s="114">
        <f>SUM(I17+I27+I32+I42+I52+I66+I80+I100+I105)</f>
        <v>7460170.7999999998</v>
      </c>
    </row>
    <row r="139" spans="1:9" x14ac:dyDescent="0.25">
      <c r="A139" s="100"/>
      <c r="B139" s="100"/>
      <c r="C139" s="100"/>
      <c r="D139" s="101"/>
      <c r="E139" s="100"/>
      <c r="F139" s="100"/>
      <c r="G139" s="100"/>
      <c r="H139" s="100"/>
      <c r="I139" s="100"/>
    </row>
    <row r="140" spans="1:9" x14ac:dyDescent="0.25">
      <c r="A140" s="100"/>
      <c r="B140" s="100"/>
      <c r="C140" s="100"/>
      <c r="E140" s="100"/>
      <c r="F140" s="100"/>
      <c r="G140" s="100"/>
      <c r="H140" s="100"/>
      <c r="I140" s="100"/>
    </row>
    <row r="141" spans="1:9" x14ac:dyDescent="0.25">
      <c r="A141" s="100"/>
      <c r="B141" s="100"/>
      <c r="C141" s="100"/>
      <c r="D141" s="101"/>
      <c r="E141" s="100"/>
      <c r="F141" s="100"/>
      <c r="G141" s="100"/>
      <c r="H141" s="100"/>
      <c r="I141" s="100"/>
    </row>
    <row r="143" spans="1:9" x14ac:dyDescent="0.25">
      <c r="C143" t="s">
        <v>130</v>
      </c>
    </row>
    <row r="144" spans="1:9" x14ac:dyDescent="0.25">
      <c r="C144" t="s">
        <v>131</v>
      </c>
    </row>
    <row r="146" spans="3:3" x14ac:dyDescent="0.25">
      <c r="C146" t="s">
        <v>132</v>
      </c>
    </row>
  </sheetData>
  <mergeCells count="3">
    <mergeCell ref="B41:C41"/>
    <mergeCell ref="B51:C51"/>
    <mergeCell ref="B16:C16"/>
  </mergeCells>
  <pageMargins left="0.23622047244094488" right="0.23622047244094488" top="0.74803149606299213" bottom="1.1811023622047243" header="0.31496062992125984" footer="0.31496062992125984"/>
  <pageSetup paperSize="9" scale="1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7"/>
  <sheetViews>
    <sheetView tabSelected="1" workbookViewId="0">
      <selection activeCell="E6" sqref="E6:L6"/>
    </sheetView>
  </sheetViews>
  <sheetFormatPr defaultRowHeight="15" x14ac:dyDescent="0.25"/>
  <cols>
    <col min="7" max="7" width="17.28515625" customWidth="1"/>
    <col min="8" max="8" width="20.140625" customWidth="1"/>
    <col min="9" max="9" width="24.28515625" customWidth="1"/>
    <col min="10" max="10" width="21.140625" customWidth="1"/>
  </cols>
  <sheetData>
    <row r="2" spans="3:12" ht="18" x14ac:dyDescent="0.25">
      <c r="E2" s="132" t="s">
        <v>113</v>
      </c>
      <c r="F2" s="132"/>
      <c r="G2" s="132"/>
      <c r="H2" s="132"/>
      <c r="I2" s="132"/>
      <c r="J2" s="132"/>
      <c r="K2" s="132"/>
      <c r="L2" s="132"/>
    </row>
    <row r="3" spans="3:12" ht="18" x14ac:dyDescent="0.25">
      <c r="E3" s="132" t="s">
        <v>149</v>
      </c>
      <c r="F3" s="132"/>
      <c r="G3" s="132"/>
      <c r="H3" s="132"/>
      <c r="I3" s="132"/>
      <c r="J3" s="132"/>
      <c r="K3" s="132"/>
      <c r="L3" s="132"/>
    </row>
    <row r="4" spans="3:12" ht="18" x14ac:dyDescent="0.25">
      <c r="E4" s="87"/>
      <c r="F4" s="87"/>
      <c r="G4" s="87"/>
      <c r="H4" s="87"/>
      <c r="I4" s="87"/>
      <c r="J4" s="87"/>
      <c r="K4" s="87"/>
      <c r="L4" s="87"/>
    </row>
    <row r="5" spans="3:12" ht="18" x14ac:dyDescent="0.25">
      <c r="E5" s="132" t="s">
        <v>111</v>
      </c>
      <c r="F5" s="132"/>
      <c r="G5" s="132"/>
      <c r="H5" s="132"/>
      <c r="I5" s="132"/>
      <c r="J5" s="132"/>
      <c r="K5" s="133"/>
      <c r="L5" s="133"/>
    </row>
    <row r="6" spans="3:12" ht="18" x14ac:dyDescent="0.25">
      <c r="E6" s="129" t="s">
        <v>112</v>
      </c>
      <c r="F6" s="129"/>
      <c r="G6" s="129"/>
      <c r="H6" s="129"/>
      <c r="I6" s="129"/>
      <c r="J6" s="129"/>
      <c r="K6" s="129"/>
      <c r="L6" s="131"/>
    </row>
    <row r="10" spans="3:12" ht="39" x14ac:dyDescent="0.25">
      <c r="C10" s="61"/>
      <c r="D10" s="62"/>
      <c r="E10" s="62"/>
      <c r="F10" s="63"/>
      <c r="G10" s="64"/>
      <c r="H10" s="65" t="s">
        <v>92</v>
      </c>
      <c r="I10" s="65" t="s">
        <v>93</v>
      </c>
      <c r="J10" s="66" t="s">
        <v>94</v>
      </c>
    </row>
    <row r="11" spans="3:12" ht="15.75" x14ac:dyDescent="0.25">
      <c r="C11" s="138" t="s">
        <v>95</v>
      </c>
      <c r="D11" s="139"/>
      <c r="E11" s="139"/>
      <c r="F11" s="139"/>
      <c r="G11" s="140"/>
      <c r="H11" s="67">
        <v>7804386.9400000004</v>
      </c>
      <c r="I11" s="67">
        <v>7460170.7999999998</v>
      </c>
      <c r="J11" s="68">
        <v>7460171</v>
      </c>
    </row>
    <row r="12" spans="3:12" ht="15.75" x14ac:dyDescent="0.25">
      <c r="C12" s="135" t="s">
        <v>96</v>
      </c>
      <c r="D12" s="124"/>
      <c r="E12" s="124"/>
      <c r="F12" s="124"/>
      <c r="G12" s="141"/>
      <c r="H12" s="69">
        <v>7804387</v>
      </c>
      <c r="I12" s="69">
        <v>7460171</v>
      </c>
      <c r="J12" s="69">
        <v>7460171</v>
      </c>
    </row>
    <row r="13" spans="3:12" ht="15.75" x14ac:dyDescent="0.25">
      <c r="C13" s="142" t="s">
        <v>97</v>
      </c>
      <c r="D13" s="141"/>
      <c r="E13" s="141"/>
      <c r="F13" s="141"/>
      <c r="G13" s="141"/>
      <c r="H13" s="70">
        <v>0</v>
      </c>
      <c r="I13" s="70">
        <v>0</v>
      </c>
      <c r="J13" s="70">
        <v>0</v>
      </c>
    </row>
    <row r="14" spans="3:12" ht="15.75" x14ac:dyDescent="0.25">
      <c r="C14" s="71" t="s">
        <v>98</v>
      </c>
      <c r="D14" s="72"/>
      <c r="E14" s="72"/>
      <c r="F14" s="72"/>
      <c r="G14" s="72"/>
      <c r="H14" s="73">
        <v>7804387</v>
      </c>
      <c r="I14" s="73">
        <v>7460171</v>
      </c>
      <c r="J14" s="73">
        <v>7460171</v>
      </c>
    </row>
    <row r="15" spans="3:12" ht="15.75" x14ac:dyDescent="0.25">
      <c r="C15" s="123" t="s">
        <v>99</v>
      </c>
      <c r="D15" s="124"/>
      <c r="E15" s="124"/>
      <c r="F15" s="124"/>
      <c r="G15" s="143"/>
      <c r="H15" s="74">
        <v>7785986</v>
      </c>
      <c r="I15" s="74">
        <v>7412800</v>
      </c>
      <c r="J15" s="74">
        <v>7412800</v>
      </c>
    </row>
    <row r="16" spans="3:12" ht="15.75" x14ac:dyDescent="0.25">
      <c r="C16" s="142" t="s">
        <v>100</v>
      </c>
      <c r="D16" s="141"/>
      <c r="E16" s="141"/>
      <c r="F16" s="141"/>
      <c r="G16" s="141"/>
      <c r="H16" s="74">
        <v>50391</v>
      </c>
      <c r="I16" s="74">
        <v>47391</v>
      </c>
      <c r="J16" s="74">
        <v>47391</v>
      </c>
    </row>
    <row r="17" spans="3:10" ht="15.75" x14ac:dyDescent="0.25">
      <c r="C17" s="123" t="s">
        <v>101</v>
      </c>
      <c r="D17" s="124"/>
      <c r="E17" s="124"/>
      <c r="F17" s="124"/>
      <c r="G17" s="124"/>
      <c r="H17" s="75"/>
      <c r="I17" s="75"/>
      <c r="J17" s="75"/>
    </row>
    <row r="18" spans="3:10" ht="18" x14ac:dyDescent="0.25">
      <c r="C18" s="129"/>
      <c r="D18" s="130"/>
      <c r="E18" s="130"/>
      <c r="F18" s="130"/>
      <c r="G18" s="130"/>
      <c r="H18" s="131"/>
      <c r="I18" s="131"/>
      <c r="J18" s="131"/>
    </row>
    <row r="19" spans="3:10" ht="18" x14ac:dyDescent="0.25">
      <c r="C19" s="134" t="s">
        <v>102</v>
      </c>
      <c r="D19" s="130"/>
      <c r="E19" s="130"/>
      <c r="F19" s="130"/>
      <c r="G19" s="130"/>
      <c r="H19" s="131"/>
      <c r="I19" s="131"/>
      <c r="J19" s="131"/>
    </row>
    <row r="20" spans="3:10" ht="39" x14ac:dyDescent="0.25">
      <c r="C20" s="61"/>
      <c r="D20" s="62"/>
      <c r="E20" s="62"/>
      <c r="F20" s="63"/>
      <c r="G20" s="64"/>
      <c r="H20" s="65" t="s">
        <v>92</v>
      </c>
      <c r="I20" s="65" t="s">
        <v>93</v>
      </c>
      <c r="J20" s="66" t="s">
        <v>94</v>
      </c>
    </row>
    <row r="21" spans="3:10" ht="15.75" x14ac:dyDescent="0.25">
      <c r="C21" s="135" t="s">
        <v>103</v>
      </c>
      <c r="D21" s="124"/>
      <c r="E21" s="124"/>
      <c r="F21" s="124"/>
      <c r="G21" s="124"/>
      <c r="H21" s="70">
        <v>0</v>
      </c>
      <c r="I21" s="70">
        <v>0</v>
      </c>
      <c r="J21" s="70">
        <v>0</v>
      </c>
    </row>
    <row r="22" spans="3:10" ht="15.75" x14ac:dyDescent="0.25">
      <c r="C22" s="135" t="s">
        <v>104</v>
      </c>
      <c r="D22" s="124"/>
      <c r="E22" s="124"/>
      <c r="F22" s="124"/>
      <c r="G22" s="124"/>
      <c r="H22" s="70">
        <v>0</v>
      </c>
      <c r="I22" s="70">
        <v>0</v>
      </c>
      <c r="J22" s="70">
        <v>0</v>
      </c>
    </row>
    <row r="23" spans="3:10" ht="15.75" x14ac:dyDescent="0.25">
      <c r="C23" s="136" t="s">
        <v>105</v>
      </c>
      <c r="D23" s="137"/>
      <c r="E23" s="137"/>
      <c r="F23" s="137"/>
      <c r="G23" s="137"/>
      <c r="H23" s="70">
        <v>0</v>
      </c>
      <c r="I23" s="70">
        <v>0</v>
      </c>
      <c r="J23" s="70">
        <v>0</v>
      </c>
    </row>
    <row r="24" spans="3:10" ht="15.75" x14ac:dyDescent="0.25">
      <c r="C24" s="76"/>
      <c r="D24" s="77"/>
      <c r="E24" s="77"/>
      <c r="F24" s="77"/>
      <c r="G24" s="77"/>
      <c r="H24" s="70"/>
      <c r="I24" s="70"/>
      <c r="J24" s="70"/>
    </row>
    <row r="25" spans="3:10" ht="15.75" x14ac:dyDescent="0.25">
      <c r="C25" s="78"/>
      <c r="D25" s="79"/>
      <c r="E25" s="79"/>
      <c r="F25" s="79"/>
      <c r="G25" s="79"/>
      <c r="H25" s="80"/>
      <c r="I25" s="80"/>
      <c r="J25" s="80"/>
    </row>
    <row r="26" spans="3:10" ht="18" x14ac:dyDescent="0.25">
      <c r="C26" s="129" t="s">
        <v>106</v>
      </c>
      <c r="D26" s="130"/>
      <c r="E26" s="130"/>
      <c r="F26" s="130"/>
      <c r="G26" s="130"/>
      <c r="H26" s="131"/>
      <c r="I26" s="131"/>
      <c r="J26" s="131"/>
    </row>
    <row r="27" spans="3:10" ht="18" x14ac:dyDescent="0.25">
      <c r="C27" s="81"/>
      <c r="D27" s="82"/>
      <c r="E27" s="82"/>
      <c r="F27" s="82"/>
      <c r="G27" s="82"/>
      <c r="H27" s="83"/>
      <c r="I27" s="83"/>
      <c r="J27" s="83"/>
    </row>
    <row r="28" spans="3:10" ht="15.75" x14ac:dyDescent="0.25">
      <c r="C28" s="125" t="s">
        <v>107</v>
      </c>
      <c r="D28" s="126"/>
      <c r="E28" s="126"/>
      <c r="F28" s="126"/>
      <c r="G28" s="126"/>
      <c r="H28" s="84"/>
      <c r="I28" s="84"/>
      <c r="J28" s="84"/>
    </row>
    <row r="31" spans="3:10" ht="26.25" x14ac:dyDescent="0.25">
      <c r="C31" s="61"/>
      <c r="D31" s="62"/>
      <c r="E31" s="62"/>
      <c r="F31" s="63"/>
      <c r="G31" s="64"/>
      <c r="H31" s="65" t="s">
        <v>92</v>
      </c>
      <c r="I31" s="65" t="s">
        <v>93</v>
      </c>
      <c r="J31" s="66" t="s">
        <v>94</v>
      </c>
    </row>
    <row r="32" spans="3:10" ht="15.75" x14ac:dyDescent="0.25">
      <c r="C32" s="127" t="s">
        <v>108</v>
      </c>
      <c r="D32" s="126"/>
      <c r="E32" s="126"/>
      <c r="F32" s="126"/>
      <c r="G32" s="128"/>
      <c r="H32" s="85">
        <v>0</v>
      </c>
      <c r="I32" s="85">
        <v>0</v>
      </c>
      <c r="J32" s="86">
        <v>0</v>
      </c>
    </row>
    <row r="35" spans="3:10" ht="18" x14ac:dyDescent="0.25">
      <c r="C35" s="129" t="s">
        <v>109</v>
      </c>
      <c r="D35" s="130"/>
      <c r="E35" s="130"/>
      <c r="F35" s="130"/>
      <c r="G35" s="130"/>
      <c r="H35" s="131"/>
      <c r="I35" s="131"/>
      <c r="J35" s="131"/>
    </row>
    <row r="37" spans="3:10" ht="15.75" x14ac:dyDescent="0.25">
      <c r="C37" s="123" t="s">
        <v>110</v>
      </c>
      <c r="D37" s="124"/>
      <c r="E37" s="124"/>
      <c r="F37" s="124"/>
      <c r="G37" s="124"/>
      <c r="H37" s="70"/>
      <c r="I37" s="70"/>
      <c r="J37" s="70"/>
    </row>
  </sheetData>
  <mergeCells count="20">
    <mergeCell ref="E2:L2"/>
    <mergeCell ref="E3:L3"/>
    <mergeCell ref="E5:L5"/>
    <mergeCell ref="E6:L6"/>
    <mergeCell ref="C18:J18"/>
    <mergeCell ref="C11:G11"/>
    <mergeCell ref="C12:G12"/>
    <mergeCell ref="C13:G13"/>
    <mergeCell ref="C15:G15"/>
    <mergeCell ref="C16:G16"/>
    <mergeCell ref="C17:G17"/>
    <mergeCell ref="C28:G28"/>
    <mergeCell ref="C32:G32"/>
    <mergeCell ref="C35:J35"/>
    <mergeCell ref="C37:G37"/>
    <mergeCell ref="C19:J19"/>
    <mergeCell ref="C21:G21"/>
    <mergeCell ref="C22:G22"/>
    <mergeCell ref="C23:G23"/>
    <mergeCell ref="C26:J26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2019-12-12T21:12:01Z</cp:lastPrinted>
  <dcterms:created xsi:type="dcterms:W3CDTF">2019-09-25T10:07:33Z</dcterms:created>
  <dcterms:modified xsi:type="dcterms:W3CDTF">2019-12-13T10:01:35Z</dcterms:modified>
</cp:coreProperties>
</file>